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/>
  <mc:AlternateContent xmlns:mc="http://schemas.openxmlformats.org/markup-compatibility/2006">
    <mc:Choice Requires="x15">
      <x15ac:absPath xmlns:x15ac="http://schemas.microsoft.com/office/spreadsheetml/2010/11/ac" url="Z:\Rifiuti\Gestione_risorse_finanziarie\FONDO LR 16\Fondo anno 2023\Bando progetti comunali LFB3\"/>
    </mc:Choice>
  </mc:AlternateContent>
  <xr:revisionPtr revIDLastSave="0" documentId="13_ncr:1_{ADAE0571-A331-4761-B070-42C22F5CFD6C}" xr6:coauthVersionLast="36" xr6:coauthVersionMax="47" xr10:uidLastSave="{00000000-0000-0000-0000-000000000000}"/>
  <workbookProtection workbookAlgorithmName="SHA-512" workbookHashValue="sws6C6YIF5oGluxaJQAfokwGYi/KWIkS9M1awKjhd1IhmJdZ+QB9y5LDMoeuyVIRXboP+xwPfb83+HHfzCbXkA==" workbookSaltValue="3p3l9V3Q6zBtN313JRRuMA==" workbookSpinCount="100000" lockStructure="1"/>
  <bookViews>
    <workbookView xWindow="0" yWindow="0" windowWidth="23040" windowHeight="8364" xr2:uid="{00000000-000D-0000-FFFF-FFFF00000000}"/>
  </bookViews>
  <sheets>
    <sheet name="LIQUIDAZIONE" sheetId="8" r:id="rId1"/>
    <sheet name="Foglio4" sheetId="5" state="hidden" r:id="rId2"/>
    <sheet name="Foglio2" sheetId="2" state="hidden" r:id="rId3"/>
  </sheets>
  <definedNames>
    <definedName name="altri_contributi">#REF!</definedName>
    <definedName name="ammontare_complessivo">#REF!</definedName>
    <definedName name="contr_percentuale">#REF!</definedName>
    <definedName name="contr_valore">#REF!</definedName>
    <definedName name="contributo_riconosciuto">#REF!</definedName>
    <definedName name="costi_att_parz">#REF!</definedName>
    <definedName name="costi_formaz_parz">#REF!</definedName>
    <definedName name="costi_formaz_pieni">#REF!</definedName>
    <definedName name="costi_non_amm">#REF!</definedName>
    <definedName name="costi_parz">#REF!</definedName>
    <definedName name="costi_pieni">#REF!</definedName>
    <definedName name="costi_proponente">#REF!</definedName>
    <definedName name="db_beneficiari">Foglio2!$B$3:$G$62</definedName>
    <definedName name="eleg_formaz_parz">#REF!</definedName>
    <definedName name="eleg_formaz_pieni">#REF!</definedName>
    <definedName name="eleg_parz">#REF!</definedName>
    <definedName name="eleg_pieni">#REF!</definedName>
    <definedName name="elegg_totale">#REF!</definedName>
    <definedName name="ente_cf">#REF!</definedName>
    <definedName name="ente_indirizzo">#REF!</definedName>
    <definedName name="ente_nome">LIQUIDAZIONE!$C$7</definedName>
    <definedName name="ente_pec">#REF!</definedName>
    <definedName name="leg_rap_cf">#REF!</definedName>
    <definedName name="leg_rap_cognome">#REF!</definedName>
    <definedName name="leg_rap_nome">#REF!</definedName>
    <definedName name="leg_rap_ruolo">#REF!</definedName>
    <definedName name="prog_altri_soggetti">#REF!</definedName>
    <definedName name="prog_comune_montano">#REF!</definedName>
    <definedName name="prog_comune_tp">#REF!</definedName>
    <definedName name="prog_descrizione">#REF!</definedName>
    <definedName name="prog_luogo">#REF!</definedName>
    <definedName name="prog_magg_massimale">#REF!</definedName>
    <definedName name="prog_massimale">#REF!</definedName>
    <definedName name="prog_massimale_corretto">#REF!</definedName>
    <definedName name="prog_nr_comuni">#REF!</definedName>
    <definedName name="prog_periodo">#REF!</definedName>
    <definedName name="prog_priorita">#REF!</definedName>
    <definedName name="prog_priorita_corretto">#REF!</definedName>
    <definedName name="prog_prod_abeq">#REF!</definedName>
    <definedName name="prog_rifprev">#REF!</definedName>
    <definedName name="prog_tipologia">#REF!</definedName>
    <definedName name="prog_tipologia_corretto">#REF!</definedName>
    <definedName name="prog_titolo">#REF!</definedName>
    <definedName name="punteggio_com_montano">#REF!</definedName>
    <definedName name="punteggio_comune_tp">#REF!</definedName>
    <definedName name="punteggio_nr_comuni">#REF!</definedName>
    <definedName name="punteggio_percent_contrib">#REF!</definedName>
    <definedName name="punteggio_prod_rif_abeq">#REF!</definedName>
    <definedName name="punteggo_tot">#REF!</definedName>
    <definedName name="ref_cognome">#REF!</definedName>
    <definedName name="ref_email">#REF!</definedName>
    <definedName name="ref_nome">#REF!</definedName>
    <definedName name="ref_tel">#REF!</definedName>
  </definedNames>
  <calcPr calcId="191029"/>
</workbook>
</file>

<file path=xl/calcChain.xml><?xml version="1.0" encoding="utf-8"?>
<calcChain xmlns="http://schemas.openxmlformats.org/spreadsheetml/2006/main">
  <c r="D25" i="8" l="1"/>
  <c r="D23" i="8"/>
  <c r="D24" i="8"/>
  <c r="D28" i="8" l="1"/>
  <c r="F28" i="8" s="1"/>
  <c r="D29" i="8"/>
  <c r="F29" i="8" s="1"/>
  <c r="D27" i="8"/>
  <c r="C18" i="8" l="1"/>
  <c r="C17" i="8"/>
  <c r="C16" i="8"/>
  <c r="C15" i="8"/>
  <c r="F27" i="8" l="1"/>
  <c r="F23" i="8"/>
  <c r="F24" i="8"/>
  <c r="F25" i="8"/>
  <c r="D26" i="8"/>
  <c r="F26" i="8" s="1"/>
  <c r="D22" i="8"/>
  <c r="F22" i="8" l="1"/>
  <c r="F32" i="8" s="1"/>
  <c r="F33" i="8" s="1"/>
  <c r="D30" i="8"/>
  <c r="D36" i="8" l="1"/>
  <c r="E36" i="8" s="1"/>
  <c r="F34" i="8"/>
</calcChain>
</file>

<file path=xl/sharedStrings.xml><?xml version="1.0" encoding="utf-8"?>
<sst xmlns="http://schemas.openxmlformats.org/spreadsheetml/2006/main" count="322" uniqueCount="197">
  <si>
    <t>Ammontare di altri incentivi pubblici e/o privati previsti o ricevuti</t>
  </si>
  <si>
    <t>costi NON AMMISSIBILI a contributo</t>
  </si>
  <si>
    <t>%</t>
  </si>
  <si>
    <t>ELEGGIBILITA' AI FINI DEL CONTRIBUTO</t>
  </si>
  <si>
    <t>acquisti e forniture di beni e servizi con effetti di prevenzione temporanei</t>
  </si>
  <si>
    <t>Costi rimanenti a carico del proponente</t>
  </si>
  <si>
    <t>DESCRIZIONE PROGETTO</t>
  </si>
  <si>
    <t>COSTI DEL PROGETTO DETTAGLIATI PER TIPOLOGIA (art. 4)</t>
  </si>
  <si>
    <t>REFERENTE PROGETTO</t>
  </si>
  <si>
    <t>costi AMMISSIBILI PIENAMENTE</t>
  </si>
  <si>
    <t>costi AMMISSIBILI PARZIALMENTE</t>
  </si>
  <si>
    <t>TIPOLOGIA COSTO</t>
  </si>
  <si>
    <t>COMUNE DI CORIANO</t>
  </si>
  <si>
    <t>attività e costi non correlati e finalizzati alla prevenzione dei rifiuti</t>
  </si>
  <si>
    <t>TOTALE IMPORTO ELEGGIBILE A CONTRIBUTO</t>
  </si>
  <si>
    <t>TIPOLOGIE DI COSTO PREVISTE</t>
  </si>
  <si>
    <t xml:space="preserve">SCHEMA DI RIEPILOGO PER LA RENDICONTAZIONE DEI COSTI SOSTENUTI </t>
  </si>
  <si>
    <t>IL COMUNE DEVE COMPILARE SOLO LE CELLE CON SFONDO CELESTE, LE ALTRE CELLE SONO A COMPILAZIONE AUTOMATICA, O DI COMPETENZA DI ATERSIR</t>
  </si>
  <si>
    <t>CODICE FISCALE</t>
  </si>
  <si>
    <t>Legale Rappresentante (nome e cognome)</t>
  </si>
  <si>
    <t>data</t>
  </si>
  <si>
    <t>istruttore</t>
  </si>
  <si>
    <t>nome e cognome</t>
  </si>
  <si>
    <t>e-mail</t>
  </si>
  <si>
    <t>n. telefono</t>
  </si>
  <si>
    <t>Data conclusione interventi</t>
  </si>
  <si>
    <t>COSTO RENDICONTATO (€)</t>
  </si>
  <si>
    <t>IMPORTO ELEGGIBILE RENDICONTATO</t>
  </si>
  <si>
    <t>NOTE</t>
  </si>
  <si>
    <t>Ammontare dei costi complessivamente sostenuti</t>
  </si>
  <si>
    <t>AMMONTARE DEL CONTRIBUTO LIQUIDABILE</t>
  </si>
  <si>
    <t>DIFFERENZA DA CONTRIBUTO RICONOSCIUTO</t>
  </si>
  <si>
    <t>COSTO SOSTENUTO (€)</t>
  </si>
  <si>
    <t>ENTE BENEFICIARIO</t>
  </si>
  <si>
    <t>PROTOCOLLO</t>
  </si>
  <si>
    <t>Ente</t>
  </si>
  <si>
    <t>Titolo iniziativa</t>
  </si>
  <si>
    <t>COMUNE DI RIO SALICETO</t>
  </si>
  <si>
    <t>COMUNE DI IMOLA</t>
  </si>
  <si>
    <t>COMUNE DI SAN LAZZARO DI SAVENA</t>
  </si>
  <si>
    <t>STOVIGLIOTECA COMUNALE</t>
  </si>
  <si>
    <t>COMUNE DI NONANTOLA</t>
  </si>
  <si>
    <t>COMUNE DI GUALTIERI</t>
  </si>
  <si>
    <t>COMUNE DI RIMINI</t>
  </si>
  <si>
    <t>COMUNE DI GALLIERA</t>
  </si>
  <si>
    <t>QUADRO ECONOMICO LIQUIDAZIONE</t>
  </si>
  <si>
    <t>ATTIVITA' SVOLTE</t>
  </si>
  <si>
    <t>ISTRUTTORIA ATERSIR</t>
  </si>
  <si>
    <t>note</t>
  </si>
  <si>
    <t>protocollo domanda di liquidazione</t>
  </si>
  <si>
    <t>NOTE DI COMPILAZIONE DEL COMUNE</t>
  </si>
  <si>
    <t>PROGETTO COMUNALE DI PREVENZIONE E RIDUZIONE DELLA FORMAZIONE DEI RIFIUTI BENEFICIARIO DI CONTRIBUTO - DETERMINAZIONE n.154 del 12/07/2023</t>
  </si>
  <si>
    <t>(BANDO ANNO 2023 DEL FONDO D'AMBITO EX LR 16/2015)</t>
  </si>
  <si>
    <t>COMUNE DI CASALECCHIO DI RENO</t>
  </si>
  <si>
    <t>Comune di Novafeltria</t>
  </si>
  <si>
    <t>COMUNE PRIGNANO SULLA SECCHIA</t>
  </si>
  <si>
    <t>COMUNE DI MODENA</t>
  </si>
  <si>
    <t>Comune di Guiglia</t>
  </si>
  <si>
    <t>Comune di San Felice sul Panaro</t>
  </si>
  <si>
    <t>COMUNE DI CAMPAGNOLA EMILIA (RE)</t>
  </si>
  <si>
    <t>COMUNE DI FINALE EMILIA</t>
  </si>
  <si>
    <t>Comune di Spilamberto</t>
  </si>
  <si>
    <t>COMUNE DI TERRE DEL RENO</t>
  </si>
  <si>
    <t>COMUNE DI MASSA LOMBARDA</t>
  </si>
  <si>
    <t>COMUNE DI FONTEVIVO</t>
  </si>
  <si>
    <t>COMUNE DI VIGARANO MAINARDA</t>
  </si>
  <si>
    <t>COMUNE DI FAENZA</t>
  </si>
  <si>
    <t>COMUNE DI SAN GIOVANNI IN PERSICETO</t>
  </si>
  <si>
    <t>Comune Rimini</t>
  </si>
  <si>
    <t>Comune di Cesena</t>
  </si>
  <si>
    <t>COMUNE DI BEDONIA</t>
  </si>
  <si>
    <t>COMUNE DI CESENATICO</t>
  </si>
  <si>
    <t>Comune di Cattolica</t>
  </si>
  <si>
    <t>Comune di Budrio</t>
  </si>
  <si>
    <t>Provincia di Rimini</t>
  </si>
  <si>
    <t>Comune di Novellara</t>
  </si>
  <si>
    <t>Comune di Formigine</t>
  </si>
  <si>
    <t>Comune di Sala Bolognese</t>
  </si>
  <si>
    <t>Comune di Sasso Marconi</t>
  </si>
  <si>
    <t>COMUNE SISSA TRECASALI</t>
  </si>
  <si>
    <t>Comune LUGO</t>
  </si>
  <si>
    <t xml:space="preserve">COMUNE DI BAISO </t>
  </si>
  <si>
    <t>COMUNE DI BUSSETO</t>
  </si>
  <si>
    <t>COMUNE DI VERUCCHIO</t>
  </si>
  <si>
    <t>COMUNE DI PREDAPPIO</t>
  </si>
  <si>
    <t>COMUNE DI CORREGGIO</t>
  </si>
  <si>
    <t>COMUNE DI MARZABOTTO</t>
  </si>
  <si>
    <t>UNIONE TERRE DI CASTELLI</t>
  </si>
  <si>
    <t>Comune di Savignano sul Panaro</t>
  </si>
  <si>
    <t>Comune di Cavriago</t>
  </si>
  <si>
    <t>Comune di Crevalcore</t>
  </si>
  <si>
    <t>Comune di Ferrara</t>
  </si>
  <si>
    <t>Comune di Neviano degli Arduini</t>
  </si>
  <si>
    <t>Comune di Forlimpopoli</t>
  </si>
  <si>
    <t>COMUNE DI PIACENZA</t>
  </si>
  <si>
    <t>Comune di Salsomaggiore Terme</t>
  </si>
  <si>
    <t>Comune di Castelvetro di Modena</t>
  </si>
  <si>
    <t>Comune di Ravenna</t>
  </si>
  <si>
    <t>CASA DELL’ACQUA</t>
  </si>
  <si>
    <t>RIDUZIONE DEI RIFIUTI DERIVATI DA PANNOLINI</t>
  </si>
  <si>
    <t>Prignano Ecofriendly</t>
  </si>
  <si>
    <t>CONTENUTO NON CONTENITORE</t>
  </si>
  <si>
    <t>Portami con te in viaGallucci</t>
  </si>
  <si>
    <t>GUIGLIA PAPERLESS</t>
  </si>
  <si>
    <t>Scuole Plastic Free</t>
  </si>
  <si>
    <t>stoviglie-lavastovoglie mensa</t>
  </si>
  <si>
    <t>INSTALL. N. 7 EROGATORI ACQUA</t>
  </si>
  <si>
    <t>H2spOrt - Acqua e Sport</t>
  </si>
  <si>
    <t>Una svolte necessARIA</t>
  </si>
  <si>
    <t xml:space="preserve">INSTALLAZ. 7 EROGATORI ACQUA </t>
  </si>
  <si>
    <t>INSTALLAZIONE DI N. 5 EROGATORI DI ACQUA PUBBLICA NELLE SCUOLE DEL COMUNE DI MASSA LOMBARDA</t>
  </si>
  <si>
    <t xml:space="preserve"> ASCIUGATORI ELETTRICI </t>
  </si>
  <si>
    <t>(Non)Laviamocene le mani 2023</t>
  </si>
  <si>
    <t>Riduzione pannolini</t>
  </si>
  <si>
    <t>#VIGARANOZERORIFIUTI2024</t>
  </si>
  <si>
    <t>SPORTAmi con TE</t>
  </si>
  <si>
    <t>ASCIUGAMANI AD ARIA IN COMUNE</t>
  </si>
  <si>
    <t>Installazione erogatori</t>
  </si>
  <si>
    <t xml:space="preserve">GREENtosi 3 </t>
  </si>
  <si>
    <t>Stoviglioteca Popolare</t>
  </si>
  <si>
    <t>A scuola di riuso 2023</t>
  </si>
  <si>
    <t>PUNTO A:ZERO PLASTICA E CARTA</t>
  </si>
  <si>
    <t>IL MARE RINGRAZIA</t>
  </si>
  <si>
    <t>RIUSIAMO A MERENDA!</t>
  </si>
  <si>
    <t>ReCycle Scuole</t>
  </si>
  <si>
    <t xml:space="preserve">STOVIGLIOTECA </t>
  </si>
  <si>
    <t>PIU' ARIA, MENO ALBERI</t>
  </si>
  <si>
    <t>RIDUZIONE BENI “USA E GETTA”</t>
  </si>
  <si>
    <t>ZERO PLASTICA? SI' GRAZIE!</t>
  </si>
  <si>
    <t>INSTALLAZIONE 18 ASCIUGATORI</t>
  </si>
  <si>
    <t>In Comune: la stoviglioteca</t>
  </si>
  <si>
    <t>GreenPartyTime-Stoviglioteca</t>
  </si>
  <si>
    <t>+ACQUA-PLASTICA=+AMBIENTE</t>
  </si>
  <si>
    <t>EROGATORI ACQUA IN COMUNE</t>
  </si>
  <si>
    <t>MENSA SOSTENIBILE</t>
  </si>
  <si>
    <t>EROGATORE ACQUA PER LE SCUOLE</t>
  </si>
  <si>
    <t>EROGATORE ACQUA</t>
  </si>
  <si>
    <t>LO SPORT AMA L'AMBIENTE</t>
  </si>
  <si>
    <t>NonÈUnPaeseXBicchieriMonouso</t>
  </si>
  <si>
    <t>Acqua nelle scuole</t>
  </si>
  <si>
    <t>LAVASTOVIGLIOTECA IN FESTA</t>
  </si>
  <si>
    <t>Il gusto di riutilizzare</t>
  </si>
  <si>
    <t>OrticelliRibelli Plastic Free</t>
  </si>
  <si>
    <t>Crevalcore Ri-usa</t>
  </si>
  <si>
    <t>PLASTICA UN PESO DI TROPPO</t>
  </si>
  <si>
    <t>Sostenibilità in Gocce</t>
  </si>
  <si>
    <t>Da #plastic-free a #moNOuso</t>
  </si>
  <si>
    <t>NO SPRECO, SI’ MANGIO!</t>
  </si>
  <si>
    <t>SAN LAZZARO #moNOuso</t>
  </si>
  <si>
    <t>Acquisto 3 case dell'Acqua</t>
  </si>
  <si>
    <t xml:space="preserve">INSTALLAZIONE 3CASETTE ACQUA </t>
  </si>
  <si>
    <t>CASA DELL'ACQUA</t>
  </si>
  <si>
    <t>plastic free 2023 solignano</t>
  </si>
  <si>
    <t>Biblioteca degli oggetti</t>
  </si>
  <si>
    <t>EROGATORE D'ACQUA S. VITTORIA</t>
  </si>
  <si>
    <t>10205; 10333</t>
  </si>
  <si>
    <t>10293; 10138</t>
  </si>
  <si>
    <t>10249; 10350</t>
  </si>
  <si>
    <t>452/2024</t>
  </si>
  <si>
    <t>10224 10315</t>
  </si>
  <si>
    <t>Progetto Abilitante</t>
  </si>
  <si>
    <t>Progetto Sperimentale</t>
  </si>
  <si>
    <t>Progetto Standard</t>
  </si>
  <si>
    <t>Progetto standard</t>
  </si>
  <si>
    <t>Tipologia progetto</t>
  </si>
  <si>
    <t>GRAD</t>
  </si>
  <si>
    <t>AAD</t>
  </si>
  <si>
    <t>ABD</t>
  </si>
  <si>
    <t>ADC</t>
  </si>
  <si>
    <t>BCD</t>
  </si>
  <si>
    <t>BDB</t>
  </si>
  <si>
    <t>CAC</t>
  </si>
  <si>
    <t>CBB</t>
  </si>
  <si>
    <t>CCB</t>
  </si>
  <si>
    <t>CCC</t>
  </si>
  <si>
    <t>CDB</t>
  </si>
  <si>
    <t>CDC</t>
  </si>
  <si>
    <t>CDD</t>
  </si>
  <si>
    <t>DDB</t>
  </si>
  <si>
    <t>EBB</t>
  </si>
  <si>
    <t>EDA</t>
  </si>
  <si>
    <t>EDB</t>
  </si>
  <si>
    <t>EDC</t>
  </si>
  <si>
    <t>EDD</t>
  </si>
  <si>
    <t>AMMONTARE CONTRIBUTO RICONOSCIBILE DA ISTRUTTORIA</t>
  </si>
  <si>
    <t>Punteggio per graduatoria</t>
  </si>
  <si>
    <t>Ammontare contributo riconoscibile da istruttoria</t>
  </si>
  <si>
    <t>costi ACCESSORI</t>
  </si>
  <si>
    <t>costi PER CASE DELL'ACQUA</t>
  </si>
  <si>
    <t>costi PER PROGETTI SPERIMENTALI</t>
  </si>
  <si>
    <t>acquisti e forniture di beni e servizi con effetti di prevenzione duraturi (almeno 3 anni per progetti standard)</t>
  </si>
  <si>
    <t>riconoscimento di contributi a soggetti privati per acquisto o noleggio di prodotti o servizi</t>
  </si>
  <si>
    <t>attività ricognitive, di analisi, organizzazione, progettazione, coordinamento, consulenza, facilitazione, mediazione sociale, divulgazione, informazione e sensibilizzazione attribuibili a costi PIENAMENTE ELEGGIBILI</t>
  </si>
  <si>
    <t>attività ricognitive, di analisi, organizzazione, progettazione, coordinamento, consulenza, facilitazione, mediazione sociale, divulgazione, informazione e sensibilizzazione attribuibili a costi PARZIALMENTE ELEGGIBILI</t>
  </si>
  <si>
    <t>acquisto e installazione delle case dell'acqua</t>
  </si>
  <si>
    <t>costi per progetti sperimentali</t>
  </si>
  <si>
    <t>Titolo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</si>
</sst>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&quot;€ &quot;* #,##0.00_-;&quot;-€ &quot;* #,##0.00_-;_-&quot;€ &quot;* \-??_-;_-@_-"/>
    <numFmt numFmtId="167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8CCE4"/>
        <bgColor rgb="FFB8CCE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ill="0" applyBorder="0" applyAlignment="0" applyProtection="0"/>
  </cellStyleXfs>
  <cellXfs count="93">
    <xf numFmtId="0" fontId="0" fillId="0" borderId="0" xfId="0"/>
    <xf numFmtId="165" fontId="5" fillId="0" borderId="0" xfId="5" applyFont="1" applyBorder="1" applyAlignment="1" applyProtection="1">
      <alignment horizontal="right" vertical="center"/>
    </xf>
    <xf numFmtId="0" fontId="8" fillId="4" borderId="1" xfId="0" applyFont="1" applyFill="1" applyBorder="1"/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wrapText="1"/>
    </xf>
    <xf numFmtId="165" fontId="12" fillId="0" borderId="1" xfId="5" applyFont="1" applyFill="1" applyBorder="1"/>
    <xf numFmtId="0" fontId="12" fillId="0" borderId="1" xfId="0" applyFont="1" applyBorder="1"/>
    <xf numFmtId="165" fontId="0" fillId="0" borderId="0" xfId="5" applyFont="1"/>
    <xf numFmtId="0" fontId="0" fillId="0" borderId="0" xfId="0" applyProtection="1"/>
    <xf numFmtId="0" fontId="6" fillId="0" borderId="0" xfId="0" applyFont="1" applyProtection="1"/>
    <xf numFmtId="0" fontId="4" fillId="4" borderId="4" xfId="0" applyFont="1" applyFill="1" applyBorder="1" applyProtection="1"/>
    <xf numFmtId="0" fontId="7" fillId="0" borderId="0" xfId="0" applyFont="1" applyAlignment="1" applyProtection="1">
      <alignment horizontal="right" vertical="center"/>
    </xf>
    <xf numFmtId="0" fontId="3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0" fillId="0" borderId="0" xfId="0" applyFont="1" applyProtection="1"/>
    <xf numFmtId="0" fontId="0" fillId="0" borderId="5" xfId="0" applyFont="1" applyBorder="1" applyProtection="1"/>
    <xf numFmtId="0" fontId="0" fillId="7" borderId="5" xfId="0" applyFont="1" applyFill="1" applyBorder="1" applyProtection="1"/>
    <xf numFmtId="0" fontId="0" fillId="7" borderId="4" xfId="0" applyFont="1" applyFill="1" applyBorder="1" applyProtection="1"/>
    <xf numFmtId="0" fontId="0" fillId="0" borderId="0" xfId="0" applyFont="1" applyAlignment="1" applyProtection="1">
      <alignment wrapText="1"/>
    </xf>
    <xf numFmtId="0" fontId="14" fillId="0" borderId="5" xfId="0" applyFont="1" applyBorder="1" applyProtection="1"/>
    <xf numFmtId="0" fontId="15" fillId="7" borderId="3" xfId="0" applyFont="1" applyFill="1" applyBorder="1" applyProtection="1"/>
    <xf numFmtId="0" fontId="16" fillId="4" borderId="1" xfId="0" applyFont="1" applyFill="1" applyBorder="1" applyAlignment="1" applyProtection="1">
      <alignment vertical="center" wrapText="1"/>
    </xf>
    <xf numFmtId="0" fontId="17" fillId="8" borderId="1" xfId="5" applyNumberFormat="1" applyFont="1" applyFill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 wrapText="1"/>
    </xf>
    <xf numFmtId="0" fontId="17" fillId="3" borderId="1" xfId="5" applyNumberFormat="1" applyFont="1" applyFill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</xf>
    <xf numFmtId="0" fontId="17" fillId="0" borderId="0" xfId="3" applyNumberFormat="1" applyFont="1" applyBorder="1" applyAlignment="1" applyProtection="1">
      <alignment vertical="center"/>
    </xf>
    <xf numFmtId="0" fontId="16" fillId="4" borderId="1" xfId="0" applyFont="1" applyFill="1" applyBorder="1" applyAlignment="1" applyProtection="1">
      <alignment vertical="center"/>
    </xf>
    <xf numFmtId="0" fontId="17" fillId="9" borderId="1" xfId="5" applyNumberFormat="1" applyFont="1" applyFill="1" applyBorder="1" applyAlignment="1" applyProtection="1">
      <alignment vertical="center"/>
    </xf>
    <xf numFmtId="0" fontId="17" fillId="9" borderId="1" xfId="5" applyNumberFormat="1" applyFont="1" applyFill="1" applyBorder="1" applyAlignment="1" applyProtection="1">
      <alignment vertical="center" wrapText="1"/>
    </xf>
    <xf numFmtId="0" fontId="16" fillId="4" borderId="3" xfId="0" applyFont="1" applyFill="1" applyBorder="1" applyAlignment="1" applyProtection="1">
      <alignment vertical="center"/>
    </xf>
    <xf numFmtId="0" fontId="14" fillId="0" borderId="3" xfId="0" applyFont="1" applyBorder="1" applyProtection="1"/>
    <xf numFmtId="0" fontId="14" fillId="0" borderId="4" xfId="0" applyFont="1" applyBorder="1" applyProtection="1"/>
    <xf numFmtId="0" fontId="18" fillId="0" borderId="1" xfId="0" applyFont="1" applyBorder="1" applyAlignment="1" applyProtection="1">
      <alignment horizontal="left" vertical="center" wrapText="1"/>
    </xf>
    <xf numFmtId="0" fontId="18" fillId="0" borderId="1" xfId="0" applyFont="1" applyBorder="1" applyAlignment="1" applyProtection="1">
      <alignment vertical="center"/>
    </xf>
    <xf numFmtId="0" fontId="14" fillId="0" borderId="1" xfId="0" applyFont="1" applyBorder="1" applyAlignment="1" applyProtection="1">
      <alignment wrapText="1"/>
    </xf>
    <xf numFmtId="0" fontId="14" fillId="0" borderId="0" xfId="0" applyFont="1" applyAlignment="1" applyProtection="1">
      <alignment wrapText="1"/>
    </xf>
    <xf numFmtId="0" fontId="17" fillId="0" borderId="8" xfId="0" applyFont="1" applyBorder="1" applyAlignment="1" applyProtection="1">
      <alignment vertical="center"/>
    </xf>
    <xf numFmtId="167" fontId="17" fillId="9" borderId="1" xfId="5" applyNumberFormat="1" applyFont="1" applyFill="1" applyBorder="1" applyAlignment="1" applyProtection="1">
      <alignment horizontal="right" vertical="center"/>
    </xf>
    <xf numFmtId="0" fontId="17" fillId="3" borderId="1" xfId="5" applyNumberFormat="1" applyFont="1" applyFill="1" applyBorder="1" applyAlignment="1" applyProtection="1">
      <alignment horizontal="right" vertical="center"/>
      <protection locked="0"/>
    </xf>
    <xf numFmtId="165" fontId="17" fillId="0" borderId="0" xfId="5" applyFont="1" applyFill="1" applyBorder="1" applyAlignment="1" applyProtection="1">
      <alignment horizontal="right" vertical="center"/>
    </xf>
    <xf numFmtId="165" fontId="17" fillId="0" borderId="0" xfId="5" applyFont="1" applyBorder="1" applyAlignment="1" applyProtection="1">
      <alignment horizontal="right" vertical="center"/>
    </xf>
    <xf numFmtId="167" fontId="18" fillId="9" borderId="1" xfId="5" applyNumberFormat="1" applyFont="1" applyFill="1" applyBorder="1" applyAlignment="1" applyProtection="1">
      <alignment vertical="center"/>
    </xf>
    <xf numFmtId="167" fontId="18" fillId="9" borderId="1" xfId="5" applyNumberFormat="1" applyFont="1" applyFill="1" applyBorder="1" applyAlignment="1" applyProtection="1">
      <alignment vertical="center" wrapText="1"/>
    </xf>
    <xf numFmtId="167" fontId="19" fillId="9" borderId="1" xfId="5" applyNumberFormat="1" applyFont="1" applyFill="1" applyBorder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right" vertical="center"/>
    </xf>
    <xf numFmtId="167" fontId="17" fillId="3" borderId="1" xfId="5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right" vertical="center"/>
    </xf>
    <xf numFmtId="0" fontId="16" fillId="4" borderId="3" xfId="0" applyFont="1" applyFill="1" applyBorder="1" applyAlignment="1" applyProtection="1">
      <alignment vertical="center" wrapText="1"/>
    </xf>
    <xf numFmtId="0" fontId="17" fillId="4" borderId="4" xfId="0" applyFont="1" applyFill="1" applyBorder="1" applyAlignment="1" applyProtection="1">
      <alignment vertical="center" wrapText="1"/>
    </xf>
    <xf numFmtId="0" fontId="14" fillId="0" borderId="3" xfId="0" applyFont="1" applyBorder="1" applyAlignment="1" applyProtection="1">
      <alignment wrapText="1"/>
    </xf>
    <xf numFmtId="0" fontId="0" fillId="3" borderId="1" xfId="0" applyFont="1" applyFill="1" applyBorder="1" applyAlignment="1" applyProtection="1">
      <alignment wrapText="1"/>
      <protection locked="0"/>
    </xf>
    <xf numFmtId="167" fontId="0" fillId="3" borderId="3" xfId="5" applyNumberFormat="1" applyFont="1" applyFill="1" applyBorder="1" applyAlignment="1" applyProtection="1">
      <alignment wrapText="1"/>
      <protection locked="0"/>
    </xf>
    <xf numFmtId="167" fontId="0" fillId="3" borderId="1" xfId="5" applyNumberFormat="1" applyFont="1" applyFill="1" applyBorder="1" applyAlignment="1" applyProtection="1">
      <alignment wrapText="1"/>
      <protection locked="0"/>
    </xf>
    <xf numFmtId="0" fontId="0" fillId="3" borderId="2" xfId="0" applyFont="1" applyFill="1" applyBorder="1" applyAlignment="1" applyProtection="1">
      <alignment horizontal="left"/>
      <protection locked="0"/>
    </xf>
    <xf numFmtId="0" fontId="0" fillId="3" borderId="0" xfId="0" applyFont="1" applyFill="1" applyBorder="1" applyAlignment="1" applyProtection="1">
      <alignment horizontal="left"/>
      <protection locked="0"/>
    </xf>
    <xf numFmtId="0" fontId="0" fillId="3" borderId="13" xfId="0" applyFont="1" applyFill="1" applyBorder="1" applyAlignment="1" applyProtection="1">
      <alignment horizontal="left"/>
      <protection locked="0"/>
    </xf>
    <xf numFmtId="0" fontId="0" fillId="3" borderId="6" xfId="0" applyFont="1" applyFill="1" applyBorder="1" applyAlignment="1" applyProtection="1">
      <alignment horizontal="left"/>
      <protection locked="0"/>
    </xf>
    <xf numFmtId="0" fontId="0" fillId="3" borderId="7" xfId="0" applyFont="1" applyFill="1" applyBorder="1" applyAlignment="1" applyProtection="1">
      <alignment horizontal="left"/>
      <protection locked="0"/>
    </xf>
    <xf numFmtId="0" fontId="0" fillId="3" borderId="9" xfId="0" applyFont="1" applyFill="1" applyBorder="1" applyAlignment="1" applyProtection="1">
      <alignment horizontal="left"/>
      <protection locked="0"/>
    </xf>
    <xf numFmtId="0" fontId="4" fillId="2" borderId="11" xfId="0" applyFont="1" applyFill="1" applyBorder="1" applyProtection="1"/>
    <xf numFmtId="0" fontId="16" fillId="2" borderId="10" xfId="0" applyFont="1" applyFill="1" applyBorder="1" applyAlignment="1" applyProtection="1">
      <alignment vertical="center" wrapText="1"/>
    </xf>
    <xf numFmtId="0" fontId="0" fillId="2" borderId="12" xfId="0" applyFont="1" applyFill="1" applyBorder="1" applyProtection="1"/>
    <xf numFmtId="0" fontId="17" fillId="2" borderId="6" xfId="0" applyFont="1" applyFill="1" applyBorder="1" applyAlignment="1" applyProtection="1">
      <alignment vertical="center" wrapText="1"/>
    </xf>
    <xf numFmtId="0" fontId="17" fillId="2" borderId="7" xfId="5" applyNumberFormat="1" applyFont="1" applyFill="1" applyBorder="1" applyAlignment="1" applyProtection="1">
      <alignment vertical="center"/>
    </xf>
    <xf numFmtId="0" fontId="17" fillId="2" borderId="9" xfId="0" applyFont="1" applyFill="1" applyBorder="1" applyAlignment="1" applyProtection="1">
      <alignment vertical="center" wrapText="1"/>
    </xf>
    <xf numFmtId="0" fontId="17" fillId="2" borderId="7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/>
    </xf>
    <xf numFmtId="9" fontId="0" fillId="9" borderId="1" xfId="3" applyFont="1" applyFill="1" applyBorder="1" applyAlignment="1" applyProtection="1">
      <alignment horizontal="center"/>
    </xf>
    <xf numFmtId="9" fontId="17" fillId="9" borderId="1" xfId="3" applyFont="1" applyFill="1" applyBorder="1" applyAlignment="1" applyProtection="1">
      <alignment horizontal="center" vertical="center"/>
    </xf>
    <xf numFmtId="14" fontId="17" fillId="3" borderId="1" xfId="5" applyNumberFormat="1" applyFont="1" applyFill="1" applyBorder="1" applyAlignment="1" applyProtection="1">
      <alignment vertical="center"/>
      <protection locked="0"/>
    </xf>
    <xf numFmtId="49" fontId="17" fillId="3" borderId="1" xfId="5" applyNumberFormat="1" applyFont="1" applyFill="1" applyBorder="1" applyAlignment="1" applyProtection="1">
      <alignment vertical="center"/>
      <protection locked="0"/>
    </xf>
    <xf numFmtId="0" fontId="18" fillId="9" borderId="1" xfId="5" applyNumberFormat="1" applyFont="1" applyFill="1" applyBorder="1" applyAlignment="1" applyProtection="1">
      <alignment horizontal="right" vertical="center"/>
    </xf>
    <xf numFmtId="0" fontId="19" fillId="9" borderId="1" xfId="5" applyNumberFormat="1" applyFont="1" applyFill="1" applyBorder="1" applyAlignment="1" applyProtection="1">
      <alignment horizontal="right" vertical="center"/>
    </xf>
    <xf numFmtId="0" fontId="13" fillId="7" borderId="0" xfId="0" applyFont="1" applyFill="1" applyBorder="1" applyProtection="1"/>
    <xf numFmtId="0" fontId="0" fillId="7" borderId="0" xfId="0" applyFont="1" applyFill="1" applyBorder="1" applyProtection="1"/>
    <xf numFmtId="0" fontId="0" fillId="0" borderId="1" xfId="0" applyFont="1" applyBorder="1" applyAlignment="1" applyProtection="1">
      <alignment horizontal="left" wrapText="1"/>
    </xf>
    <xf numFmtId="165" fontId="17" fillId="9" borderId="1" xfId="5" applyFont="1" applyFill="1" applyBorder="1" applyAlignment="1" applyProtection="1">
      <alignment vertical="center"/>
    </xf>
    <xf numFmtId="0" fontId="14" fillId="0" borderId="1" xfId="0" applyFont="1" applyBorder="1" applyAlignment="1" applyProtection="1">
      <alignment horizontal="centerContinuous" wrapText="1"/>
    </xf>
    <xf numFmtId="0" fontId="0" fillId="8" borderId="1" xfId="0" applyFont="1" applyFill="1" applyBorder="1" applyAlignment="1" applyProtection="1">
      <alignment horizontal="centerContinuous" wrapText="1"/>
      <protection locked="0"/>
    </xf>
    <xf numFmtId="167" fontId="16" fillId="9" borderId="1" xfId="5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 applyProtection="1"/>
    <xf numFmtId="0" fontId="0" fillId="3" borderId="10" xfId="0" applyFont="1" applyFill="1" applyBorder="1" applyProtection="1">
      <protection locked="0"/>
    </xf>
    <xf numFmtId="0" fontId="0" fillId="3" borderId="12" xfId="0" applyFont="1" applyFill="1" applyBorder="1" applyProtection="1">
      <protection locked="0"/>
    </xf>
    <xf numFmtId="0" fontId="17" fillId="10" borderId="3" xfId="5" applyNumberFormat="1" applyFont="1" applyFill="1" applyBorder="1" applyAlignment="1" applyProtection="1">
      <alignment horizontal="center" vertical="center"/>
    </xf>
    <xf numFmtId="0" fontId="17" fillId="10" borderId="4" xfId="5" applyNumberFormat="1" applyFont="1" applyFill="1" applyBorder="1" applyAlignment="1" applyProtection="1">
      <alignment horizontal="center" vertical="center"/>
    </xf>
    <xf numFmtId="0" fontId="17" fillId="0" borderId="3" xfId="0" applyFont="1" applyBorder="1" applyAlignment="1" applyProtection="1">
      <alignment horizontal="left" vertical="center" wrapText="1"/>
    </xf>
    <xf numFmtId="0" fontId="17" fillId="0" borderId="4" xfId="0" applyFont="1" applyBorder="1" applyAlignment="1" applyProtection="1">
      <alignment horizontal="left" vertical="center" wrapText="1"/>
    </xf>
  </cellXfs>
  <cellStyles count="7">
    <cellStyle name="Migliaia 2" xfId="1" xr:uid="{00000000-0005-0000-0000-000000000000}"/>
    <cellStyle name="Normale" xfId="0" builtinId="0"/>
    <cellStyle name="Normale 2" xfId="2" xr:uid="{00000000-0005-0000-0000-000002000000}"/>
    <cellStyle name="Percentuale" xfId="3" builtinId="5"/>
    <cellStyle name="Percentuale 2" xfId="4" xr:uid="{00000000-0005-0000-0000-000004000000}"/>
    <cellStyle name="Valuta" xfId="5" builtinId="4"/>
    <cellStyle name="Valuta 2" xfId="6" xr:uid="{00000000-0005-0000-0000-000006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93"/>
  <sheetViews>
    <sheetView tabSelected="1" zoomScale="110" zoomScaleNormal="110" workbookViewId="0">
      <selection activeCell="C19" sqref="C19"/>
    </sheetView>
  </sheetViews>
  <sheetFormatPr defaultColWidth="9.109375" defaultRowHeight="14.4" x14ac:dyDescent="0.3"/>
  <cols>
    <col min="1" max="1" width="9.109375" style="10"/>
    <col min="2" max="2" width="50" style="10" customWidth="1"/>
    <col min="3" max="3" width="41.44140625" style="10" customWidth="1"/>
    <col min="4" max="4" width="57.44140625" style="10" customWidth="1"/>
    <col min="5" max="5" width="12.109375" style="10" customWidth="1"/>
    <col min="6" max="6" width="23.5546875" style="10" customWidth="1"/>
    <col min="7" max="7" width="38" style="10" customWidth="1"/>
    <col min="8" max="13" width="44" style="10" customWidth="1"/>
    <col min="14" max="16384" width="9.109375" style="10"/>
  </cols>
  <sheetData>
    <row r="1" spans="2:7" x14ac:dyDescent="0.3">
      <c r="B1" s="79" t="s">
        <v>51</v>
      </c>
      <c r="C1" s="80"/>
      <c r="D1" s="80"/>
      <c r="E1" s="79"/>
      <c r="F1" s="80"/>
      <c r="G1" s="16"/>
    </row>
    <row r="2" spans="2:7" x14ac:dyDescent="0.3">
      <c r="B2" s="79" t="s">
        <v>52</v>
      </c>
      <c r="C2" s="80"/>
      <c r="D2" s="80"/>
      <c r="E2" s="79"/>
      <c r="F2" s="80"/>
      <c r="G2" s="16"/>
    </row>
    <row r="3" spans="2:7" x14ac:dyDescent="0.3">
      <c r="D3" s="16"/>
      <c r="E3" s="16"/>
      <c r="F3" s="16"/>
      <c r="G3" s="16"/>
    </row>
    <row r="4" spans="2:7" x14ac:dyDescent="0.3">
      <c r="B4" s="21" t="s">
        <v>16</v>
      </c>
      <c r="C4" s="17"/>
      <c r="D4" s="17"/>
      <c r="E4" s="17"/>
      <c r="F4" s="17"/>
      <c r="G4" s="16"/>
    </row>
    <row r="5" spans="2:7" x14ac:dyDescent="0.3">
      <c r="B5" s="22" t="s">
        <v>17</v>
      </c>
      <c r="C5" s="18"/>
      <c r="D5" s="18"/>
      <c r="E5" s="19"/>
      <c r="F5" s="19"/>
      <c r="G5" s="16"/>
    </row>
    <row r="6" spans="2:7" x14ac:dyDescent="0.3">
      <c r="B6" s="16"/>
      <c r="C6" s="16"/>
      <c r="D6" s="16"/>
      <c r="E6" s="16"/>
      <c r="F6" s="16"/>
      <c r="G6" s="16"/>
    </row>
    <row r="7" spans="2:7" x14ac:dyDescent="0.3">
      <c r="B7" s="23" t="s">
        <v>33</v>
      </c>
      <c r="C7" s="24"/>
      <c r="D7" s="16"/>
      <c r="E7" s="16"/>
      <c r="F7" s="16"/>
      <c r="G7" s="16"/>
    </row>
    <row r="8" spans="2:7" x14ac:dyDescent="0.3">
      <c r="B8" s="25" t="s">
        <v>18</v>
      </c>
      <c r="C8" s="26"/>
      <c r="D8" s="16"/>
      <c r="E8" s="16"/>
      <c r="F8" s="16"/>
      <c r="G8" s="16"/>
    </row>
    <row r="9" spans="2:7" x14ac:dyDescent="0.3">
      <c r="B9" s="25" t="s">
        <v>19</v>
      </c>
      <c r="C9" s="26"/>
      <c r="D9" s="16"/>
      <c r="E9" s="16"/>
      <c r="F9" s="16"/>
      <c r="G9" s="16"/>
    </row>
    <row r="10" spans="2:7" x14ac:dyDescent="0.3">
      <c r="B10" s="23" t="s">
        <v>8</v>
      </c>
      <c r="C10" s="16"/>
      <c r="D10" s="16"/>
      <c r="E10" s="16"/>
      <c r="F10" s="16"/>
      <c r="G10" s="16"/>
    </row>
    <row r="11" spans="2:7" x14ac:dyDescent="0.3">
      <c r="B11" s="25" t="s">
        <v>22</v>
      </c>
      <c r="C11" s="26"/>
      <c r="D11" s="16"/>
      <c r="E11" s="16"/>
      <c r="F11" s="16"/>
      <c r="G11" s="16"/>
    </row>
    <row r="12" spans="2:7" x14ac:dyDescent="0.3">
      <c r="B12" s="25" t="s">
        <v>23</v>
      </c>
      <c r="C12" s="26"/>
      <c r="D12" s="16"/>
      <c r="E12" s="16"/>
      <c r="F12" s="16"/>
      <c r="G12" s="16"/>
    </row>
    <row r="13" spans="2:7" x14ac:dyDescent="0.3">
      <c r="B13" s="25" t="s">
        <v>24</v>
      </c>
      <c r="C13" s="76"/>
      <c r="D13" s="16"/>
      <c r="E13" s="28"/>
      <c r="F13" s="16"/>
      <c r="G13" s="16"/>
    </row>
    <row r="14" spans="2:7" x14ac:dyDescent="0.3">
      <c r="B14" s="29" t="s">
        <v>6</v>
      </c>
      <c r="C14" s="27"/>
      <c r="D14" s="16"/>
      <c r="E14" s="16"/>
      <c r="F14" s="16"/>
      <c r="G14" s="16"/>
    </row>
    <row r="15" spans="2:7" x14ac:dyDescent="0.3">
      <c r="B15" s="81" t="s">
        <v>196</v>
      </c>
      <c r="C15" s="30" t="str">
        <f>IFERROR(VLOOKUP(ente_nome,db_beneficiari,3,0),"")</f>
        <v/>
      </c>
      <c r="D15" s="16"/>
      <c r="E15" s="16"/>
      <c r="F15" s="16"/>
      <c r="G15" s="16"/>
    </row>
    <row r="16" spans="2:7" x14ac:dyDescent="0.3">
      <c r="B16" s="81" t="s">
        <v>164</v>
      </c>
      <c r="C16" s="30" t="str">
        <f>IFERROR(VLOOKUP(ente_nome,db_beneficiari,4,0),"")</f>
        <v/>
      </c>
      <c r="D16" s="16"/>
      <c r="E16" s="16"/>
      <c r="F16" s="16"/>
      <c r="G16" s="16"/>
    </row>
    <row r="17" spans="2:8" x14ac:dyDescent="0.3">
      <c r="B17" s="25" t="s">
        <v>185</v>
      </c>
      <c r="C17" s="31" t="str">
        <f>IFERROR(VLOOKUP(ente_nome,db_beneficiari,5,0),"")</f>
        <v/>
      </c>
      <c r="D17" s="16"/>
      <c r="E17" s="16"/>
      <c r="F17" s="16"/>
      <c r="G17" s="16"/>
    </row>
    <row r="18" spans="2:8" x14ac:dyDescent="0.3">
      <c r="B18" s="25" t="s">
        <v>186</v>
      </c>
      <c r="C18" s="82" t="str">
        <f>IFERROR(VLOOKUP(ente_nome,db_beneficiari,6,0),"")</f>
        <v/>
      </c>
      <c r="D18" s="16"/>
      <c r="E18" s="16"/>
      <c r="F18" s="16"/>
      <c r="G18" s="16"/>
    </row>
    <row r="19" spans="2:8" x14ac:dyDescent="0.3">
      <c r="B19" s="25" t="s">
        <v>25</v>
      </c>
      <c r="C19" s="75"/>
      <c r="D19" s="16"/>
      <c r="E19" s="16"/>
      <c r="F19" s="16"/>
      <c r="G19" s="16"/>
    </row>
    <row r="20" spans="2:8" x14ac:dyDescent="0.3">
      <c r="B20" s="16"/>
      <c r="D20" s="16"/>
      <c r="E20" s="32" t="s">
        <v>3</v>
      </c>
      <c r="F20" s="12"/>
      <c r="G20" s="16"/>
    </row>
    <row r="21" spans="2:8" ht="28.8" x14ac:dyDescent="0.3">
      <c r="B21" s="33" t="s">
        <v>7</v>
      </c>
      <c r="C21" s="34"/>
      <c r="D21" s="35" t="s">
        <v>26</v>
      </c>
      <c r="E21" s="72" t="s">
        <v>2</v>
      </c>
      <c r="F21" s="37" t="s">
        <v>27</v>
      </c>
      <c r="G21" s="38" t="s">
        <v>28</v>
      </c>
    </row>
    <row r="22" spans="2:8" ht="28.8" x14ac:dyDescent="0.3">
      <c r="B22" s="39" t="s">
        <v>1</v>
      </c>
      <c r="C22" s="25" t="s">
        <v>13</v>
      </c>
      <c r="D22" s="40">
        <f t="shared" ref="D22:D27" si="0">SUMIF($D$42:$D$71,C22,$C$42:$C$71)</f>
        <v>0</v>
      </c>
      <c r="E22" s="73">
        <v>0</v>
      </c>
      <c r="F22" s="40">
        <f t="shared" ref="F22:F29" si="1">+D22*E22</f>
        <v>0</v>
      </c>
      <c r="G22" s="41"/>
    </row>
    <row r="23" spans="2:8" ht="43.2" x14ac:dyDescent="0.3">
      <c r="B23" s="25" t="s">
        <v>9</v>
      </c>
      <c r="C23" s="25" t="s">
        <v>190</v>
      </c>
      <c r="D23" s="40">
        <f t="shared" si="0"/>
        <v>0</v>
      </c>
      <c r="E23" s="74">
        <v>1</v>
      </c>
      <c r="F23" s="40">
        <f t="shared" si="1"/>
        <v>0</v>
      </c>
      <c r="G23" s="41"/>
    </row>
    <row r="24" spans="2:8" ht="28.8" x14ac:dyDescent="0.3">
      <c r="B24" s="25" t="s">
        <v>10</v>
      </c>
      <c r="C24" s="25" t="s">
        <v>4</v>
      </c>
      <c r="D24" s="40">
        <f t="shared" si="0"/>
        <v>0</v>
      </c>
      <c r="E24" s="74">
        <v>0.5</v>
      </c>
      <c r="F24" s="40">
        <f t="shared" si="1"/>
        <v>0</v>
      </c>
      <c r="G24" s="41"/>
    </row>
    <row r="25" spans="2:8" ht="28.8" x14ac:dyDescent="0.3">
      <c r="B25" s="25" t="s">
        <v>10</v>
      </c>
      <c r="C25" s="25" t="s">
        <v>191</v>
      </c>
      <c r="D25" s="40">
        <f t="shared" si="0"/>
        <v>0</v>
      </c>
      <c r="E25" s="74">
        <v>0.5</v>
      </c>
      <c r="F25" s="40">
        <f t="shared" si="1"/>
        <v>0</v>
      </c>
      <c r="G25" s="41"/>
    </row>
    <row r="26" spans="2:8" ht="72" x14ac:dyDescent="0.3">
      <c r="B26" s="25" t="s">
        <v>187</v>
      </c>
      <c r="C26" s="25" t="s">
        <v>192</v>
      </c>
      <c r="D26" s="40">
        <f t="shared" si="0"/>
        <v>0</v>
      </c>
      <c r="E26" s="74">
        <v>1</v>
      </c>
      <c r="F26" s="40">
        <f t="shared" si="1"/>
        <v>0</v>
      </c>
      <c r="G26" s="41"/>
    </row>
    <row r="27" spans="2:8" ht="72" x14ac:dyDescent="0.3">
      <c r="B27" s="25" t="s">
        <v>187</v>
      </c>
      <c r="C27" s="25" t="s">
        <v>193</v>
      </c>
      <c r="D27" s="40">
        <f t="shared" si="0"/>
        <v>0</v>
      </c>
      <c r="E27" s="74">
        <v>0.5</v>
      </c>
      <c r="F27" s="40">
        <f t="shared" si="1"/>
        <v>0</v>
      </c>
      <c r="G27" s="41"/>
    </row>
    <row r="28" spans="2:8" x14ac:dyDescent="0.3">
      <c r="B28" s="25" t="s">
        <v>188</v>
      </c>
      <c r="C28" s="25" t="s">
        <v>194</v>
      </c>
      <c r="D28" s="40">
        <f t="shared" ref="D28:D29" si="2">SUMIF($D$42:$D$71,C28,$C$42:$C$71)</f>
        <v>0</v>
      </c>
      <c r="E28" s="74">
        <v>0.5</v>
      </c>
      <c r="F28" s="40">
        <f t="shared" si="1"/>
        <v>0</v>
      </c>
      <c r="G28" s="41"/>
    </row>
    <row r="29" spans="2:8" x14ac:dyDescent="0.3">
      <c r="B29" s="25" t="s">
        <v>189</v>
      </c>
      <c r="C29" s="25" t="s">
        <v>195</v>
      </c>
      <c r="D29" s="40">
        <f t="shared" si="2"/>
        <v>0</v>
      </c>
      <c r="E29" s="74">
        <v>1</v>
      </c>
      <c r="F29" s="40">
        <f t="shared" si="1"/>
        <v>0</v>
      </c>
      <c r="G29" s="41"/>
    </row>
    <row r="30" spans="2:8" x14ac:dyDescent="0.3">
      <c r="B30" s="36" t="s">
        <v>29</v>
      </c>
      <c r="C30" s="36"/>
      <c r="D30" s="85">
        <f>SUM(D22:D29)</f>
        <v>0</v>
      </c>
      <c r="E30" s="42"/>
      <c r="F30" s="42"/>
      <c r="G30" s="43"/>
    </row>
    <row r="31" spans="2:8" ht="18" x14ac:dyDescent="0.3">
      <c r="B31" s="27"/>
      <c r="C31" s="27"/>
      <c r="D31" s="16"/>
      <c r="E31" s="28"/>
      <c r="F31" s="43"/>
      <c r="G31" s="43"/>
      <c r="H31" s="1"/>
    </row>
    <row r="32" spans="2:8" x14ac:dyDescent="0.3">
      <c r="B32" s="16"/>
      <c r="C32" s="77"/>
      <c r="D32" s="77"/>
      <c r="E32" s="77" t="s">
        <v>14</v>
      </c>
      <c r="F32" s="44">
        <f>SUM(F22:F29)</f>
        <v>0</v>
      </c>
      <c r="G32" s="16"/>
    </row>
    <row r="33" spans="2:8" x14ac:dyDescent="0.3">
      <c r="B33" s="16"/>
      <c r="C33" s="77"/>
      <c r="D33" s="77"/>
      <c r="E33" s="77" t="s">
        <v>30</v>
      </c>
      <c r="F33" s="45">
        <f>+IFERROR(MIN(F32,C18),0)</f>
        <v>0</v>
      </c>
      <c r="G33" s="16"/>
    </row>
    <row r="34" spans="2:8" x14ac:dyDescent="0.3">
      <c r="B34" s="16"/>
      <c r="C34" s="78"/>
      <c r="D34" s="78"/>
      <c r="E34" s="78" t="s">
        <v>31</v>
      </c>
      <c r="F34" s="46">
        <f>IFERROR(MAX(0,C18-F33),0)</f>
        <v>0</v>
      </c>
      <c r="G34" s="16"/>
    </row>
    <row r="35" spans="2:8" ht="15.6" x14ac:dyDescent="0.3">
      <c r="B35" s="47"/>
      <c r="C35" s="48"/>
      <c r="D35" s="16"/>
      <c r="E35" s="49"/>
      <c r="F35" s="50"/>
      <c r="G35" s="50"/>
      <c r="H35" s="13"/>
    </row>
    <row r="36" spans="2:8" x14ac:dyDescent="0.3">
      <c r="B36" s="91" t="s">
        <v>5</v>
      </c>
      <c r="C36" s="92"/>
      <c r="D36" s="40">
        <f>+D30-F33-D37</f>
        <v>0</v>
      </c>
      <c r="E36" s="14" t="str">
        <f>IF(D36&lt;0,"Attenzione, la somma dei contributi supera i costi sostenuti","")</f>
        <v/>
      </c>
      <c r="F36" s="16"/>
      <c r="G36" s="16"/>
    </row>
    <row r="37" spans="2:8" ht="18" x14ac:dyDescent="0.3">
      <c r="B37" s="91" t="s">
        <v>0</v>
      </c>
      <c r="C37" s="92"/>
      <c r="D37" s="51"/>
      <c r="E37" s="27"/>
      <c r="F37" s="52"/>
      <c r="G37" s="52"/>
      <c r="H37" s="15"/>
    </row>
    <row r="38" spans="2:8" ht="18" x14ac:dyDescent="0.35">
      <c r="B38" s="16"/>
      <c r="C38" s="16"/>
      <c r="D38" s="16"/>
      <c r="E38" s="16"/>
      <c r="F38" s="16"/>
      <c r="G38" s="16"/>
      <c r="H38" s="11"/>
    </row>
    <row r="39" spans="2:8" x14ac:dyDescent="0.3">
      <c r="B39" s="16"/>
      <c r="C39" s="16"/>
      <c r="D39" s="16"/>
      <c r="E39" s="16"/>
      <c r="F39" s="16"/>
      <c r="G39" s="16"/>
    </row>
    <row r="40" spans="2:8" x14ac:dyDescent="0.3">
      <c r="B40" s="53" t="s">
        <v>45</v>
      </c>
      <c r="C40" s="54"/>
      <c r="D40" s="20"/>
      <c r="E40" s="16"/>
      <c r="F40" s="16"/>
      <c r="G40" s="16"/>
    </row>
    <row r="41" spans="2:8" x14ac:dyDescent="0.3">
      <c r="B41" s="55" t="s">
        <v>46</v>
      </c>
      <c r="C41" s="35" t="s">
        <v>32</v>
      </c>
      <c r="D41" s="83" t="s">
        <v>11</v>
      </c>
    </row>
    <row r="42" spans="2:8" x14ac:dyDescent="0.3">
      <c r="B42" s="56"/>
      <c r="C42" s="57"/>
      <c r="D42" s="84"/>
    </row>
    <row r="43" spans="2:8" x14ac:dyDescent="0.3">
      <c r="B43" s="56"/>
      <c r="C43" s="58"/>
      <c r="D43" s="84"/>
    </row>
    <row r="44" spans="2:8" x14ac:dyDescent="0.3">
      <c r="B44" s="56"/>
      <c r="C44" s="58"/>
      <c r="D44" s="84"/>
    </row>
    <row r="45" spans="2:8" x14ac:dyDescent="0.3">
      <c r="B45" s="56"/>
      <c r="C45" s="58"/>
      <c r="D45" s="84"/>
    </row>
    <row r="46" spans="2:8" x14ac:dyDescent="0.3">
      <c r="B46" s="56"/>
      <c r="C46" s="58"/>
      <c r="D46" s="84"/>
    </row>
    <row r="47" spans="2:8" x14ac:dyDescent="0.3">
      <c r="B47" s="56"/>
      <c r="C47" s="58"/>
      <c r="D47" s="84"/>
    </row>
    <row r="48" spans="2:8" x14ac:dyDescent="0.3">
      <c r="B48" s="56"/>
      <c r="C48" s="58"/>
      <c r="D48" s="84"/>
    </row>
    <row r="49" spans="2:4" x14ac:dyDescent="0.3">
      <c r="B49" s="56"/>
      <c r="C49" s="58"/>
      <c r="D49" s="84"/>
    </row>
    <row r="50" spans="2:4" x14ac:dyDescent="0.3">
      <c r="B50" s="56"/>
      <c r="C50" s="58"/>
      <c r="D50" s="84"/>
    </row>
    <row r="51" spans="2:4" x14ac:dyDescent="0.3">
      <c r="B51" s="56"/>
      <c r="C51" s="58"/>
      <c r="D51" s="84"/>
    </row>
    <row r="52" spans="2:4" x14ac:dyDescent="0.3">
      <c r="B52" s="56"/>
      <c r="C52" s="58"/>
      <c r="D52" s="84"/>
    </row>
    <row r="53" spans="2:4" x14ac:dyDescent="0.3">
      <c r="B53" s="56"/>
      <c r="C53" s="58"/>
      <c r="D53" s="84"/>
    </row>
    <row r="54" spans="2:4" x14ac:dyDescent="0.3">
      <c r="B54" s="56"/>
      <c r="C54" s="58"/>
      <c r="D54" s="84"/>
    </row>
    <row r="55" spans="2:4" x14ac:dyDescent="0.3">
      <c r="B55" s="56"/>
      <c r="C55" s="58"/>
      <c r="D55" s="84"/>
    </row>
    <row r="56" spans="2:4" x14ac:dyDescent="0.3">
      <c r="B56" s="56"/>
      <c r="C56" s="58"/>
      <c r="D56" s="84"/>
    </row>
    <row r="57" spans="2:4" x14ac:dyDescent="0.3">
      <c r="B57" s="56"/>
      <c r="C57" s="58"/>
      <c r="D57" s="84"/>
    </row>
    <row r="58" spans="2:4" x14ac:dyDescent="0.3">
      <c r="B58" s="56"/>
      <c r="C58" s="58"/>
      <c r="D58" s="84"/>
    </row>
    <row r="59" spans="2:4" x14ac:dyDescent="0.3">
      <c r="B59" s="56"/>
      <c r="C59" s="58"/>
      <c r="D59" s="84"/>
    </row>
    <row r="60" spans="2:4" x14ac:dyDescent="0.3">
      <c r="B60" s="56"/>
      <c r="C60" s="58"/>
      <c r="D60" s="84"/>
    </row>
    <row r="61" spans="2:4" x14ac:dyDescent="0.3">
      <c r="B61" s="56"/>
      <c r="C61" s="58"/>
      <c r="D61" s="84"/>
    </row>
    <row r="62" spans="2:4" x14ac:dyDescent="0.3">
      <c r="B62" s="56"/>
      <c r="C62" s="58"/>
      <c r="D62" s="84"/>
    </row>
    <row r="63" spans="2:4" x14ac:dyDescent="0.3">
      <c r="B63" s="56"/>
      <c r="C63" s="58"/>
      <c r="D63" s="84"/>
    </row>
    <row r="64" spans="2:4" x14ac:dyDescent="0.3">
      <c r="B64" s="56"/>
      <c r="C64" s="58"/>
      <c r="D64" s="84"/>
    </row>
    <row r="65" spans="2:7" x14ac:dyDescent="0.3">
      <c r="B65" s="56"/>
      <c r="C65" s="58"/>
      <c r="D65" s="84"/>
    </row>
    <row r="66" spans="2:7" x14ac:dyDescent="0.3">
      <c r="B66" s="56"/>
      <c r="C66" s="58"/>
      <c r="D66" s="84"/>
    </row>
    <row r="67" spans="2:7" x14ac:dyDescent="0.3">
      <c r="B67" s="56"/>
      <c r="C67" s="58"/>
      <c r="D67" s="84"/>
    </row>
    <row r="68" spans="2:7" x14ac:dyDescent="0.3">
      <c r="B68" s="56"/>
      <c r="C68" s="58"/>
      <c r="D68" s="84"/>
    </row>
    <row r="69" spans="2:7" x14ac:dyDescent="0.3">
      <c r="B69" s="56"/>
      <c r="C69" s="58"/>
      <c r="D69" s="84"/>
    </row>
    <row r="70" spans="2:7" x14ac:dyDescent="0.3">
      <c r="B70" s="56"/>
      <c r="C70" s="58"/>
      <c r="D70" s="84"/>
    </row>
    <row r="71" spans="2:7" x14ac:dyDescent="0.3">
      <c r="B71" s="56"/>
      <c r="C71" s="58"/>
      <c r="D71" s="84"/>
    </row>
    <row r="72" spans="2:7" x14ac:dyDescent="0.3">
      <c r="B72" s="16"/>
      <c r="C72" s="16"/>
      <c r="D72" s="16"/>
      <c r="E72" s="16"/>
      <c r="F72" s="16"/>
      <c r="G72" s="16"/>
    </row>
    <row r="73" spans="2:7" x14ac:dyDescent="0.3">
      <c r="B73" s="16"/>
      <c r="C73" s="16"/>
      <c r="D73" s="16"/>
      <c r="E73" s="16"/>
      <c r="F73" s="16"/>
      <c r="G73" s="16"/>
    </row>
    <row r="74" spans="2:7" x14ac:dyDescent="0.3">
      <c r="B74" s="86" t="s">
        <v>50</v>
      </c>
      <c r="C74" s="87"/>
      <c r="D74" s="88"/>
      <c r="E74" s="16"/>
      <c r="F74" s="16"/>
      <c r="G74" s="16"/>
    </row>
    <row r="75" spans="2:7" ht="15" customHeight="1" x14ac:dyDescent="0.3">
      <c r="B75" s="59"/>
      <c r="C75" s="60"/>
      <c r="D75" s="61"/>
      <c r="E75" s="16"/>
      <c r="F75" s="16"/>
      <c r="G75" s="16"/>
    </row>
    <row r="76" spans="2:7" ht="15" customHeight="1" x14ac:dyDescent="0.3">
      <c r="B76" s="59"/>
      <c r="C76" s="60"/>
      <c r="D76" s="61"/>
      <c r="E76" s="16"/>
      <c r="F76" s="16"/>
      <c r="G76" s="16"/>
    </row>
    <row r="77" spans="2:7" ht="15" customHeight="1" x14ac:dyDescent="0.3">
      <c r="B77" s="59"/>
      <c r="C77" s="60"/>
      <c r="D77" s="61"/>
      <c r="E77" s="16"/>
      <c r="F77" s="16"/>
      <c r="G77" s="16"/>
    </row>
    <row r="78" spans="2:7" ht="15" customHeight="1" x14ac:dyDescent="0.3">
      <c r="B78" s="59"/>
      <c r="C78" s="60"/>
      <c r="D78" s="61"/>
      <c r="E78" s="16"/>
      <c r="F78" s="16"/>
      <c r="G78" s="16"/>
    </row>
    <row r="79" spans="2:7" ht="15" customHeight="1" x14ac:dyDescent="0.3">
      <c r="B79" s="59"/>
      <c r="C79" s="60"/>
      <c r="D79" s="61"/>
      <c r="E79" s="16"/>
      <c r="F79" s="16"/>
      <c r="G79" s="16"/>
    </row>
    <row r="80" spans="2:7" ht="15" customHeight="1" x14ac:dyDescent="0.3">
      <c r="B80" s="59"/>
      <c r="C80" s="60"/>
      <c r="D80" s="61"/>
      <c r="E80" s="16"/>
      <c r="F80" s="16"/>
      <c r="G80" s="16"/>
    </row>
    <row r="81" spans="2:7" ht="15" customHeight="1" x14ac:dyDescent="0.3">
      <c r="B81" s="62"/>
      <c r="C81" s="63"/>
      <c r="D81" s="64"/>
      <c r="E81" s="16"/>
      <c r="F81" s="16"/>
      <c r="G81" s="16"/>
    </row>
    <row r="82" spans="2:7" x14ac:dyDescent="0.3">
      <c r="B82" s="16"/>
      <c r="C82" s="16"/>
      <c r="D82" s="16"/>
      <c r="E82" s="16"/>
      <c r="F82" s="16"/>
      <c r="G82" s="16"/>
    </row>
    <row r="83" spans="2:7" x14ac:dyDescent="0.3">
      <c r="B83" s="16"/>
      <c r="C83" s="16"/>
      <c r="D83" s="16"/>
      <c r="E83" s="16"/>
      <c r="F83" s="16"/>
      <c r="G83" s="16"/>
    </row>
    <row r="84" spans="2:7" x14ac:dyDescent="0.3">
      <c r="B84" s="65" t="s">
        <v>47</v>
      </c>
      <c r="C84" s="66"/>
      <c r="D84" s="67"/>
      <c r="E84" s="16"/>
      <c r="F84" s="16"/>
      <c r="G84" s="16"/>
    </row>
    <row r="85" spans="2:7" x14ac:dyDescent="0.3">
      <c r="B85" s="68" t="s">
        <v>49</v>
      </c>
      <c r="C85" s="89"/>
      <c r="D85" s="90"/>
      <c r="E85" s="16"/>
      <c r="F85" s="16"/>
      <c r="G85" s="16"/>
    </row>
    <row r="86" spans="2:7" x14ac:dyDescent="0.3">
      <c r="B86" s="68" t="s">
        <v>20</v>
      </c>
      <c r="C86" s="89"/>
      <c r="D86" s="90"/>
      <c r="E86" s="16"/>
      <c r="F86" s="16"/>
      <c r="G86" s="16"/>
    </row>
    <row r="87" spans="2:7" x14ac:dyDescent="0.3">
      <c r="B87" s="68" t="s">
        <v>21</v>
      </c>
      <c r="C87" s="89"/>
      <c r="D87" s="90"/>
      <c r="E87" s="16"/>
      <c r="F87" s="16"/>
      <c r="G87" s="16"/>
    </row>
    <row r="88" spans="2:7" x14ac:dyDescent="0.3">
      <c r="B88" s="68" t="s">
        <v>48</v>
      </c>
      <c r="C88" s="69"/>
      <c r="D88" s="70"/>
      <c r="E88" s="16"/>
      <c r="F88" s="16"/>
      <c r="G88" s="16"/>
    </row>
    <row r="89" spans="2:7" x14ac:dyDescent="0.3">
      <c r="B89" s="68"/>
      <c r="C89" s="69"/>
      <c r="D89" s="70"/>
      <c r="E89" s="16"/>
      <c r="F89" s="16"/>
      <c r="G89" s="16"/>
    </row>
    <row r="90" spans="2:7" x14ac:dyDescent="0.3">
      <c r="B90" s="68"/>
      <c r="C90" s="69"/>
      <c r="D90" s="70"/>
      <c r="E90" s="16"/>
      <c r="F90" s="16"/>
      <c r="G90" s="16"/>
    </row>
    <row r="91" spans="2:7" x14ac:dyDescent="0.3">
      <c r="B91" s="68"/>
      <c r="C91" s="69"/>
      <c r="D91" s="70"/>
      <c r="E91" s="16"/>
      <c r="F91" s="16"/>
      <c r="G91" s="16"/>
    </row>
    <row r="92" spans="2:7" x14ac:dyDescent="0.3">
      <c r="B92" s="68"/>
      <c r="C92" s="71"/>
      <c r="D92" s="70"/>
      <c r="E92" s="16"/>
      <c r="F92" s="16"/>
      <c r="G92" s="16"/>
    </row>
    <row r="93" spans="2:7" x14ac:dyDescent="0.3">
      <c r="B93" s="16"/>
      <c r="C93" s="16"/>
      <c r="D93" s="16"/>
      <c r="E93" s="16"/>
      <c r="F93" s="16"/>
      <c r="G93" s="16"/>
    </row>
  </sheetData>
  <sheetProtection algorithmName="SHA-512" hashValue="/llkoxSM2Jmfe5a7BX37HZmfmZppxsJ7YTVxQZUCeorNKjiHTMohcNioR2PkbSv8GQLbcc6afXtewLs3MgOz1Q==" saltValue="H6fJoJXd9OOhGymVhLr5CA==" spinCount="100000" sheet="1" selectLockedCells="1"/>
  <mergeCells count="5">
    <mergeCell ref="C86:D86"/>
    <mergeCell ref="C87:D87"/>
    <mergeCell ref="B36:C36"/>
    <mergeCell ref="B37:C37"/>
    <mergeCell ref="C85:D85"/>
  </mergeCells>
  <dataValidations count="1">
    <dataValidation type="list" allowBlank="1" showInputMessage="1" showErrorMessage="1" sqref="D42:D71" xr:uid="{2C86DDCD-35B8-49D7-A84F-0456ED227DD5}">
      <formula1>$C$22:$C$29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Foglio2!$B$3:$B$62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9"/>
  <sheetViews>
    <sheetView zoomScaleNormal="100" workbookViewId="0">
      <selection activeCell="C16" sqref="C16"/>
    </sheetView>
  </sheetViews>
  <sheetFormatPr defaultRowHeight="14.4" x14ac:dyDescent="0.3"/>
  <cols>
    <col min="2" max="2" width="76.88671875" customWidth="1"/>
    <col min="3" max="3" width="89.88671875" customWidth="1"/>
  </cols>
  <sheetData>
    <row r="1" spans="2:3" x14ac:dyDescent="0.3">
      <c r="B1" s="2" t="s">
        <v>15</v>
      </c>
    </row>
    <row r="2" spans="2:3" x14ac:dyDescent="0.3">
      <c r="B2" s="3" t="s">
        <v>1</v>
      </c>
      <c r="C2" s="3" t="s">
        <v>13</v>
      </c>
    </row>
    <row r="3" spans="2:3" x14ac:dyDescent="0.3">
      <c r="B3" s="3" t="s">
        <v>9</v>
      </c>
      <c r="C3" s="3" t="s">
        <v>190</v>
      </c>
    </row>
    <row r="4" spans="2:3" x14ac:dyDescent="0.3">
      <c r="B4" s="3" t="s">
        <v>10</v>
      </c>
      <c r="C4" s="3" t="s">
        <v>4</v>
      </c>
    </row>
    <row r="5" spans="2:3" x14ac:dyDescent="0.3">
      <c r="B5" s="3" t="s">
        <v>10</v>
      </c>
      <c r="C5" s="3" t="s">
        <v>191</v>
      </c>
    </row>
    <row r="6" spans="2:3" ht="11.4" customHeight="1" x14ac:dyDescent="0.3">
      <c r="B6" s="3" t="s">
        <v>187</v>
      </c>
      <c r="C6" s="3" t="s">
        <v>192</v>
      </c>
    </row>
    <row r="7" spans="2:3" ht="27.6" x14ac:dyDescent="0.3">
      <c r="B7" s="4" t="s">
        <v>187</v>
      </c>
      <c r="C7" s="4" t="s">
        <v>193</v>
      </c>
    </row>
    <row r="8" spans="2:3" x14ac:dyDescent="0.3">
      <c r="B8" s="4" t="s">
        <v>188</v>
      </c>
      <c r="C8" s="3" t="s">
        <v>194</v>
      </c>
    </row>
    <row r="9" spans="2:3" x14ac:dyDescent="0.3">
      <c r="B9" s="4" t="s">
        <v>189</v>
      </c>
      <c r="C9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G62"/>
  <sheetViews>
    <sheetView topLeftCell="A46" zoomScale="80" zoomScaleNormal="80" workbookViewId="0">
      <selection activeCell="G2" sqref="G2"/>
    </sheetView>
  </sheetViews>
  <sheetFormatPr defaultRowHeight="14.4" x14ac:dyDescent="0.3"/>
  <cols>
    <col min="2" max="2" width="56.6640625" bestFit="1" customWidth="1"/>
    <col min="3" max="3" width="25" customWidth="1"/>
    <col min="4" max="4" width="60.33203125" customWidth="1"/>
    <col min="5" max="5" width="18.5546875" customWidth="1"/>
    <col min="7" max="7" width="23.77734375" customWidth="1"/>
  </cols>
  <sheetData>
    <row r="2" spans="2:7" ht="126" customHeight="1" x14ac:dyDescent="0.35">
      <c r="B2" s="6" t="s">
        <v>35</v>
      </c>
      <c r="C2" s="6" t="s">
        <v>34</v>
      </c>
      <c r="D2" s="6" t="s">
        <v>36</v>
      </c>
      <c r="E2" s="5" t="s">
        <v>164</v>
      </c>
      <c r="F2" s="5" t="s">
        <v>165</v>
      </c>
      <c r="G2" s="5" t="s">
        <v>184</v>
      </c>
    </row>
    <row r="3" spans="2:7" ht="18" x14ac:dyDescent="0.35">
      <c r="B3" s="7" t="s">
        <v>53</v>
      </c>
      <c r="C3" s="8">
        <v>10306</v>
      </c>
      <c r="D3" s="7" t="s">
        <v>98</v>
      </c>
      <c r="E3" t="s">
        <v>160</v>
      </c>
      <c r="F3" t="s">
        <v>166</v>
      </c>
      <c r="G3" s="9">
        <v>5000</v>
      </c>
    </row>
    <row r="4" spans="2:7" ht="18" x14ac:dyDescent="0.35">
      <c r="B4" s="7" t="s">
        <v>54</v>
      </c>
      <c r="C4" s="8">
        <v>10962</v>
      </c>
      <c r="D4" s="7" t="s">
        <v>99</v>
      </c>
      <c r="E4" t="s">
        <v>160</v>
      </c>
      <c r="F4" t="s">
        <v>167</v>
      </c>
      <c r="G4" s="9">
        <v>4950</v>
      </c>
    </row>
    <row r="5" spans="2:7" ht="18" x14ac:dyDescent="0.35">
      <c r="B5" s="7" t="s">
        <v>55</v>
      </c>
      <c r="C5" s="8">
        <v>10227</v>
      </c>
      <c r="D5" s="7" t="s">
        <v>100</v>
      </c>
      <c r="E5" t="s">
        <v>160</v>
      </c>
      <c r="F5" t="s">
        <v>168</v>
      </c>
      <c r="G5" s="9">
        <v>4941</v>
      </c>
    </row>
    <row r="6" spans="2:7" ht="24.75" customHeight="1" x14ac:dyDescent="0.35">
      <c r="B6" s="7" t="s">
        <v>39</v>
      </c>
      <c r="C6" s="8">
        <v>10204</v>
      </c>
      <c r="D6" s="7" t="s">
        <v>101</v>
      </c>
      <c r="E6" t="s">
        <v>161</v>
      </c>
      <c r="F6" t="s">
        <v>169</v>
      </c>
      <c r="G6" s="9">
        <v>21752</v>
      </c>
    </row>
    <row r="7" spans="2:7" ht="18" x14ac:dyDescent="0.35">
      <c r="B7" s="7" t="s">
        <v>56</v>
      </c>
      <c r="C7" s="8">
        <v>11110</v>
      </c>
      <c r="D7" s="7" t="s">
        <v>102</v>
      </c>
      <c r="E7" t="s">
        <v>161</v>
      </c>
      <c r="F7" t="s">
        <v>170</v>
      </c>
      <c r="G7" s="9">
        <v>43003</v>
      </c>
    </row>
    <row r="8" spans="2:7" ht="18" x14ac:dyDescent="0.35">
      <c r="B8" s="7" t="s">
        <v>57</v>
      </c>
      <c r="C8" s="8">
        <v>11046</v>
      </c>
      <c r="D8" s="7" t="s">
        <v>103</v>
      </c>
      <c r="E8" t="s">
        <v>162</v>
      </c>
      <c r="F8" t="s">
        <v>171</v>
      </c>
      <c r="G8" s="9">
        <v>9446</v>
      </c>
    </row>
    <row r="9" spans="2:7" ht="18" x14ac:dyDescent="0.35">
      <c r="B9" s="7" t="s">
        <v>58</v>
      </c>
      <c r="C9" s="8">
        <v>10202</v>
      </c>
      <c r="D9" s="7" t="s">
        <v>104</v>
      </c>
      <c r="E9" t="s">
        <v>162</v>
      </c>
      <c r="F9" t="s">
        <v>172</v>
      </c>
      <c r="G9" s="9">
        <v>8893</v>
      </c>
    </row>
    <row r="10" spans="2:7" ht="18" x14ac:dyDescent="0.35">
      <c r="B10" s="7" t="s">
        <v>59</v>
      </c>
      <c r="C10" s="8">
        <v>10246</v>
      </c>
      <c r="D10" s="7" t="s">
        <v>105</v>
      </c>
      <c r="E10" t="s">
        <v>162</v>
      </c>
      <c r="F10" t="s">
        <v>172</v>
      </c>
      <c r="G10" s="9">
        <v>13089</v>
      </c>
    </row>
    <row r="11" spans="2:7" ht="18" x14ac:dyDescent="0.35">
      <c r="B11" s="7" t="s">
        <v>60</v>
      </c>
      <c r="C11" s="8">
        <v>10260</v>
      </c>
      <c r="D11" s="7" t="s">
        <v>106</v>
      </c>
      <c r="E11" t="s">
        <v>162</v>
      </c>
      <c r="F11" t="s">
        <v>173</v>
      </c>
      <c r="G11" s="9">
        <v>18148</v>
      </c>
    </row>
    <row r="12" spans="2:7" ht="18" x14ac:dyDescent="0.35">
      <c r="B12" s="7" t="s">
        <v>61</v>
      </c>
      <c r="C12" s="8">
        <v>11074</v>
      </c>
      <c r="D12" s="7" t="s">
        <v>107</v>
      </c>
      <c r="E12" t="s">
        <v>162</v>
      </c>
      <c r="F12" t="s">
        <v>173</v>
      </c>
      <c r="G12" s="9">
        <v>23009</v>
      </c>
    </row>
    <row r="13" spans="2:7" ht="18" x14ac:dyDescent="0.35">
      <c r="B13" s="7" t="s">
        <v>44</v>
      </c>
      <c r="C13" s="8">
        <v>10186</v>
      </c>
      <c r="D13" s="7" t="s">
        <v>108</v>
      </c>
      <c r="E13" t="s">
        <v>162</v>
      </c>
      <c r="F13" t="s">
        <v>174</v>
      </c>
      <c r="G13" s="9">
        <v>18314</v>
      </c>
    </row>
    <row r="14" spans="2:7" ht="18" x14ac:dyDescent="0.35">
      <c r="B14" s="7" t="s">
        <v>62</v>
      </c>
      <c r="C14" s="8">
        <v>10143</v>
      </c>
      <c r="D14" s="7" t="s">
        <v>109</v>
      </c>
      <c r="E14" t="s">
        <v>162</v>
      </c>
      <c r="F14" t="s">
        <v>175</v>
      </c>
      <c r="G14" s="9">
        <v>15594</v>
      </c>
    </row>
    <row r="15" spans="2:7" ht="18" x14ac:dyDescent="0.35">
      <c r="B15" s="7" t="s">
        <v>63</v>
      </c>
      <c r="C15" s="8" t="s">
        <v>155</v>
      </c>
      <c r="D15" s="7" t="s">
        <v>110</v>
      </c>
      <c r="E15" t="s">
        <v>162</v>
      </c>
      <c r="F15" t="s">
        <v>175</v>
      </c>
      <c r="G15" s="9">
        <v>14091</v>
      </c>
    </row>
    <row r="16" spans="2:7" ht="18" x14ac:dyDescent="0.35">
      <c r="B16" s="7" t="s">
        <v>64</v>
      </c>
      <c r="C16" s="8">
        <v>10206</v>
      </c>
      <c r="D16" s="7" t="s">
        <v>111</v>
      </c>
      <c r="E16" t="s">
        <v>162</v>
      </c>
      <c r="F16" t="s">
        <v>175</v>
      </c>
      <c r="G16" s="9">
        <v>18478</v>
      </c>
    </row>
    <row r="17" spans="2:7" ht="18" x14ac:dyDescent="0.35">
      <c r="B17" s="7" t="s">
        <v>12</v>
      </c>
      <c r="C17" s="8">
        <v>10218</v>
      </c>
      <c r="D17" s="7" t="s">
        <v>112</v>
      </c>
      <c r="E17" t="s">
        <v>162</v>
      </c>
      <c r="F17" t="s">
        <v>175</v>
      </c>
      <c r="G17" s="9">
        <v>51660</v>
      </c>
    </row>
    <row r="18" spans="2:7" ht="18" x14ac:dyDescent="0.35">
      <c r="B18" s="7" t="s">
        <v>59</v>
      </c>
      <c r="C18" s="8">
        <v>10247</v>
      </c>
      <c r="D18" s="7" t="s">
        <v>113</v>
      </c>
      <c r="E18" t="s">
        <v>162</v>
      </c>
      <c r="F18" t="s">
        <v>175</v>
      </c>
      <c r="G18" s="9">
        <v>9895</v>
      </c>
    </row>
    <row r="19" spans="2:7" ht="18" x14ac:dyDescent="0.35">
      <c r="B19" s="7" t="s">
        <v>65</v>
      </c>
      <c r="C19" s="8" t="s">
        <v>156</v>
      </c>
      <c r="D19" s="7" t="s">
        <v>114</v>
      </c>
      <c r="E19" t="s">
        <v>162</v>
      </c>
      <c r="F19" t="s">
        <v>175</v>
      </c>
      <c r="G19" s="9">
        <v>12239</v>
      </c>
    </row>
    <row r="20" spans="2:7" ht="18" x14ac:dyDescent="0.35">
      <c r="B20" s="7" t="s">
        <v>66</v>
      </c>
      <c r="C20" s="8">
        <v>9906</v>
      </c>
      <c r="D20" s="7" t="s">
        <v>115</v>
      </c>
      <c r="E20" t="s">
        <v>162</v>
      </c>
      <c r="F20" t="s">
        <v>176</v>
      </c>
      <c r="G20" s="9">
        <v>23540</v>
      </c>
    </row>
    <row r="21" spans="2:7" ht="18" x14ac:dyDescent="0.35">
      <c r="B21" s="7" t="s">
        <v>67</v>
      </c>
      <c r="C21" s="8">
        <v>10016</v>
      </c>
      <c r="D21" s="7" t="s">
        <v>116</v>
      </c>
      <c r="E21" t="s">
        <v>162</v>
      </c>
      <c r="F21" t="s">
        <v>176</v>
      </c>
      <c r="G21" s="9">
        <v>29650</v>
      </c>
    </row>
    <row r="22" spans="2:7" ht="18" x14ac:dyDescent="0.35">
      <c r="B22" s="7" t="s">
        <v>68</v>
      </c>
      <c r="C22" s="8">
        <v>10136</v>
      </c>
      <c r="D22" s="7" t="s">
        <v>117</v>
      </c>
      <c r="E22" t="s">
        <v>162</v>
      </c>
      <c r="F22" t="s">
        <v>176</v>
      </c>
      <c r="G22" s="9">
        <v>80276</v>
      </c>
    </row>
    <row r="23" spans="2:7" ht="18" x14ac:dyDescent="0.35">
      <c r="B23" s="7" t="s">
        <v>37</v>
      </c>
      <c r="C23" s="8">
        <v>10192</v>
      </c>
      <c r="D23" s="7" t="s">
        <v>118</v>
      </c>
      <c r="E23" t="s">
        <v>162</v>
      </c>
      <c r="F23" t="s">
        <v>176</v>
      </c>
      <c r="G23" s="9">
        <v>17416</v>
      </c>
    </row>
    <row r="24" spans="2:7" ht="18" x14ac:dyDescent="0.35">
      <c r="B24" s="7" t="s">
        <v>69</v>
      </c>
      <c r="C24" s="8">
        <v>10193</v>
      </c>
      <c r="D24" s="7" t="s">
        <v>119</v>
      </c>
      <c r="E24" t="s">
        <v>162</v>
      </c>
      <c r="F24" t="s">
        <v>176</v>
      </c>
      <c r="G24" s="9">
        <v>28500</v>
      </c>
    </row>
    <row r="25" spans="2:7" ht="18" x14ac:dyDescent="0.35">
      <c r="B25" s="7" t="s">
        <v>12</v>
      </c>
      <c r="C25" s="8">
        <v>10217</v>
      </c>
      <c r="D25" s="7" t="s">
        <v>120</v>
      </c>
      <c r="E25" t="s">
        <v>162</v>
      </c>
      <c r="F25" t="s">
        <v>176</v>
      </c>
      <c r="G25" s="9">
        <v>11859</v>
      </c>
    </row>
    <row r="26" spans="2:7" ht="18" x14ac:dyDescent="0.35">
      <c r="B26" s="7" t="s">
        <v>70</v>
      </c>
      <c r="C26" s="8">
        <v>10222</v>
      </c>
      <c r="D26" s="7" t="s">
        <v>121</v>
      </c>
      <c r="E26" t="s">
        <v>162</v>
      </c>
      <c r="F26" t="s">
        <v>176</v>
      </c>
      <c r="G26" s="9">
        <v>18000</v>
      </c>
    </row>
    <row r="27" spans="2:7" ht="18" x14ac:dyDescent="0.35">
      <c r="B27" s="7" t="s">
        <v>71</v>
      </c>
      <c r="C27" s="8">
        <v>10235</v>
      </c>
      <c r="D27" s="7" t="s">
        <v>122</v>
      </c>
      <c r="E27" t="s">
        <v>162</v>
      </c>
      <c r="F27" t="s">
        <v>176</v>
      </c>
      <c r="G27" s="9">
        <v>6320</v>
      </c>
    </row>
    <row r="28" spans="2:7" ht="18" x14ac:dyDescent="0.35">
      <c r="B28" s="7" t="s">
        <v>38</v>
      </c>
      <c r="C28" s="8">
        <v>10243</v>
      </c>
      <c r="D28" s="7" t="s">
        <v>123</v>
      </c>
      <c r="E28" t="s">
        <v>162</v>
      </c>
      <c r="F28" t="s">
        <v>176</v>
      </c>
      <c r="G28" s="9">
        <v>9613</v>
      </c>
    </row>
    <row r="29" spans="2:7" ht="18" x14ac:dyDescent="0.35">
      <c r="B29" s="7" t="s">
        <v>72</v>
      </c>
      <c r="C29" s="8" t="s">
        <v>157</v>
      </c>
      <c r="D29" s="7" t="s">
        <v>124</v>
      </c>
      <c r="E29" t="s">
        <v>162</v>
      </c>
      <c r="F29" t="s">
        <v>176</v>
      </c>
      <c r="G29" s="9">
        <v>29998</v>
      </c>
    </row>
    <row r="30" spans="2:7" ht="18" x14ac:dyDescent="0.35">
      <c r="B30" s="7" t="s">
        <v>73</v>
      </c>
      <c r="C30" s="8">
        <v>10252</v>
      </c>
      <c r="D30" s="7" t="s">
        <v>125</v>
      </c>
      <c r="E30" t="s">
        <v>162</v>
      </c>
      <c r="F30" t="s">
        <v>176</v>
      </c>
      <c r="G30" s="9">
        <v>9864</v>
      </c>
    </row>
    <row r="31" spans="2:7" ht="18" x14ac:dyDescent="0.35">
      <c r="B31" s="7" t="s">
        <v>41</v>
      </c>
      <c r="C31" s="8">
        <v>10286</v>
      </c>
      <c r="D31" s="7" t="s">
        <v>126</v>
      </c>
      <c r="E31" t="s">
        <v>162</v>
      </c>
      <c r="F31" t="s">
        <v>176</v>
      </c>
      <c r="G31" s="9">
        <v>30000</v>
      </c>
    </row>
    <row r="32" spans="2:7" ht="18" x14ac:dyDescent="0.35">
      <c r="B32" s="7" t="s">
        <v>74</v>
      </c>
      <c r="C32" s="8">
        <v>10305</v>
      </c>
      <c r="D32" s="7" t="s">
        <v>117</v>
      </c>
      <c r="E32" t="s">
        <v>162</v>
      </c>
      <c r="F32" t="s">
        <v>176</v>
      </c>
      <c r="G32" s="9">
        <v>13834</v>
      </c>
    </row>
    <row r="33" spans="2:7" ht="18" x14ac:dyDescent="0.35">
      <c r="B33" s="7" t="s">
        <v>75</v>
      </c>
      <c r="C33" s="8">
        <v>10432</v>
      </c>
      <c r="D33" s="7" t="s">
        <v>127</v>
      </c>
      <c r="E33" t="s">
        <v>162</v>
      </c>
      <c r="F33" t="s">
        <v>176</v>
      </c>
      <c r="G33" s="9">
        <v>22356</v>
      </c>
    </row>
    <row r="34" spans="2:7" ht="18" x14ac:dyDescent="0.35">
      <c r="B34" s="7" t="s">
        <v>76</v>
      </c>
      <c r="C34" s="8">
        <v>11095</v>
      </c>
      <c r="D34" s="7" t="s">
        <v>128</v>
      </c>
      <c r="E34" t="s">
        <v>162</v>
      </c>
      <c r="F34" t="s">
        <v>176</v>
      </c>
      <c r="G34" s="9">
        <v>17126</v>
      </c>
    </row>
    <row r="35" spans="2:7" ht="18" x14ac:dyDescent="0.35">
      <c r="B35" s="7" t="s">
        <v>77</v>
      </c>
      <c r="C35" s="8">
        <v>11103</v>
      </c>
      <c r="D35" s="7" t="s">
        <v>129</v>
      </c>
      <c r="E35" t="s">
        <v>162</v>
      </c>
      <c r="F35" t="s">
        <v>176</v>
      </c>
      <c r="G35" s="9">
        <v>9980</v>
      </c>
    </row>
    <row r="36" spans="2:7" ht="18" x14ac:dyDescent="0.35">
      <c r="B36" s="7" t="s">
        <v>78</v>
      </c>
      <c r="C36" s="8" t="s">
        <v>158</v>
      </c>
      <c r="D36" s="7" t="s">
        <v>130</v>
      </c>
      <c r="E36" t="s">
        <v>163</v>
      </c>
      <c r="F36" t="s">
        <v>176</v>
      </c>
      <c r="G36" s="9">
        <v>42784</v>
      </c>
    </row>
    <row r="37" spans="2:7" ht="18" x14ac:dyDescent="0.35">
      <c r="B37" s="7" t="s">
        <v>79</v>
      </c>
      <c r="C37" s="8">
        <v>10283</v>
      </c>
      <c r="D37" s="7" t="s">
        <v>131</v>
      </c>
      <c r="E37" t="s">
        <v>162</v>
      </c>
      <c r="F37" t="s">
        <v>177</v>
      </c>
      <c r="G37" s="9">
        <v>20000</v>
      </c>
    </row>
    <row r="38" spans="2:7" ht="18" x14ac:dyDescent="0.35">
      <c r="B38" s="7" t="s">
        <v>80</v>
      </c>
      <c r="C38" s="8">
        <v>10007</v>
      </c>
      <c r="D38" s="7" t="s">
        <v>132</v>
      </c>
      <c r="E38" t="s">
        <v>162</v>
      </c>
      <c r="F38" t="s">
        <v>177</v>
      </c>
      <c r="G38" s="9">
        <v>27230</v>
      </c>
    </row>
    <row r="39" spans="2:7" ht="18" x14ac:dyDescent="0.35">
      <c r="B39" s="7" t="s">
        <v>67</v>
      </c>
      <c r="C39" s="8">
        <v>10017</v>
      </c>
      <c r="D39" s="7" t="s">
        <v>133</v>
      </c>
      <c r="E39" t="s">
        <v>162</v>
      </c>
      <c r="F39" t="s">
        <v>177</v>
      </c>
      <c r="G39" s="9">
        <v>15000</v>
      </c>
    </row>
    <row r="40" spans="2:7" ht="18" x14ac:dyDescent="0.35">
      <c r="B40" s="7" t="s">
        <v>81</v>
      </c>
      <c r="C40" s="8">
        <v>10061</v>
      </c>
      <c r="D40" s="7" t="s">
        <v>134</v>
      </c>
      <c r="E40" t="s">
        <v>162</v>
      </c>
      <c r="F40" t="s">
        <v>177</v>
      </c>
      <c r="G40" s="9">
        <v>7000</v>
      </c>
    </row>
    <row r="41" spans="2:7" ht="18" x14ac:dyDescent="0.35">
      <c r="B41" s="7" t="s">
        <v>82</v>
      </c>
      <c r="C41" s="8">
        <v>10156</v>
      </c>
      <c r="D41" s="7" t="s">
        <v>135</v>
      </c>
      <c r="E41" t="s">
        <v>162</v>
      </c>
      <c r="F41" t="s">
        <v>177</v>
      </c>
      <c r="G41" s="9">
        <v>4559</v>
      </c>
    </row>
    <row r="42" spans="2:7" ht="18" x14ac:dyDescent="0.35">
      <c r="B42" s="7" t="s">
        <v>64</v>
      </c>
      <c r="C42" s="8">
        <v>10207</v>
      </c>
      <c r="D42" s="7" t="s">
        <v>136</v>
      </c>
      <c r="E42" t="s">
        <v>162</v>
      </c>
      <c r="F42" t="s">
        <v>177</v>
      </c>
      <c r="G42" s="9">
        <v>7279</v>
      </c>
    </row>
    <row r="43" spans="2:7" ht="18" x14ac:dyDescent="0.35">
      <c r="B43" s="7" t="s">
        <v>83</v>
      </c>
      <c r="C43" s="8">
        <v>10221</v>
      </c>
      <c r="D43" s="7" t="s">
        <v>137</v>
      </c>
      <c r="E43" t="s">
        <v>162</v>
      </c>
      <c r="F43" t="s">
        <v>177</v>
      </c>
      <c r="G43" s="9">
        <v>7922</v>
      </c>
    </row>
    <row r="44" spans="2:7" ht="18" x14ac:dyDescent="0.35">
      <c r="B44" s="7" t="s">
        <v>84</v>
      </c>
      <c r="C44" s="8" t="s">
        <v>159</v>
      </c>
      <c r="D44" s="7" t="s">
        <v>40</v>
      </c>
      <c r="E44" t="s">
        <v>162</v>
      </c>
      <c r="F44" t="s">
        <v>177</v>
      </c>
      <c r="G44" s="9">
        <v>15530</v>
      </c>
    </row>
    <row r="45" spans="2:7" ht="18" x14ac:dyDescent="0.35">
      <c r="B45" s="7" t="s">
        <v>85</v>
      </c>
      <c r="C45" s="8">
        <v>10307</v>
      </c>
      <c r="D45" s="7" t="s">
        <v>138</v>
      </c>
      <c r="E45" t="s">
        <v>162</v>
      </c>
      <c r="F45" t="s">
        <v>177</v>
      </c>
      <c r="G45" s="9">
        <v>18000</v>
      </c>
    </row>
    <row r="46" spans="2:7" ht="18" x14ac:dyDescent="0.35">
      <c r="B46" s="7" t="s">
        <v>86</v>
      </c>
      <c r="C46" s="8">
        <v>10552</v>
      </c>
      <c r="D46" s="7" t="s">
        <v>139</v>
      </c>
      <c r="E46" t="s">
        <v>162</v>
      </c>
      <c r="F46" t="s">
        <v>177</v>
      </c>
      <c r="G46" s="9">
        <v>4880</v>
      </c>
    </row>
    <row r="47" spans="2:7" ht="18" x14ac:dyDescent="0.35">
      <c r="B47" s="7" t="s">
        <v>87</v>
      </c>
      <c r="C47" s="8">
        <v>10789</v>
      </c>
      <c r="D47" s="7" t="s">
        <v>140</v>
      </c>
      <c r="E47" t="s">
        <v>162</v>
      </c>
      <c r="F47" t="s">
        <v>177</v>
      </c>
      <c r="G47" s="9">
        <v>57000</v>
      </c>
    </row>
    <row r="48" spans="2:7" ht="18" x14ac:dyDescent="0.35">
      <c r="B48" s="7" t="s">
        <v>88</v>
      </c>
      <c r="C48" s="8">
        <v>10864</v>
      </c>
      <c r="D48" s="7" t="s">
        <v>141</v>
      </c>
      <c r="E48" t="s">
        <v>162</v>
      </c>
      <c r="F48" t="s">
        <v>177</v>
      </c>
      <c r="G48" s="9">
        <v>9800</v>
      </c>
    </row>
    <row r="49" spans="2:7" ht="18" x14ac:dyDescent="0.35">
      <c r="B49" s="7" t="s">
        <v>89</v>
      </c>
      <c r="C49" s="8">
        <v>11098</v>
      </c>
      <c r="D49" s="7" t="s">
        <v>142</v>
      </c>
      <c r="E49" t="s">
        <v>162</v>
      </c>
      <c r="F49" t="s">
        <v>177</v>
      </c>
      <c r="G49" s="9">
        <v>10000</v>
      </c>
    </row>
    <row r="50" spans="2:7" ht="18" x14ac:dyDescent="0.35">
      <c r="B50" s="7" t="s">
        <v>90</v>
      </c>
      <c r="C50" s="8">
        <v>11105</v>
      </c>
      <c r="D50" s="7" t="s">
        <v>143</v>
      </c>
      <c r="E50" t="s">
        <v>162</v>
      </c>
      <c r="F50" t="s">
        <v>177</v>
      </c>
      <c r="G50" s="9">
        <v>30000</v>
      </c>
    </row>
    <row r="51" spans="2:7" ht="18" x14ac:dyDescent="0.35">
      <c r="B51" s="7" t="s">
        <v>91</v>
      </c>
      <c r="C51" s="8">
        <v>11107</v>
      </c>
      <c r="D51" s="7" t="s">
        <v>144</v>
      </c>
      <c r="E51" t="s">
        <v>162</v>
      </c>
      <c r="F51" t="s">
        <v>177</v>
      </c>
      <c r="G51" s="9">
        <v>25528</v>
      </c>
    </row>
    <row r="52" spans="2:7" ht="18" x14ac:dyDescent="0.35">
      <c r="B52" s="7" t="s">
        <v>92</v>
      </c>
      <c r="C52" s="8">
        <v>11109</v>
      </c>
      <c r="D52" s="7" t="s">
        <v>145</v>
      </c>
      <c r="E52" t="s">
        <v>162</v>
      </c>
      <c r="F52" t="s">
        <v>177</v>
      </c>
      <c r="G52" s="9">
        <v>17617</v>
      </c>
    </row>
    <row r="53" spans="2:7" ht="18" x14ac:dyDescent="0.35">
      <c r="B53" s="7" t="s">
        <v>56</v>
      </c>
      <c r="C53" s="8">
        <v>11111</v>
      </c>
      <c r="D53" s="7" t="s">
        <v>146</v>
      </c>
      <c r="E53" t="s">
        <v>162</v>
      </c>
      <c r="F53" t="s">
        <v>177</v>
      </c>
      <c r="G53" s="9">
        <v>90000</v>
      </c>
    </row>
    <row r="54" spans="2:7" ht="18" x14ac:dyDescent="0.35">
      <c r="B54" s="7" t="s">
        <v>93</v>
      </c>
      <c r="C54" s="8">
        <v>11043</v>
      </c>
      <c r="D54" s="7" t="s">
        <v>147</v>
      </c>
      <c r="E54" t="s">
        <v>162</v>
      </c>
      <c r="F54" t="s">
        <v>178</v>
      </c>
      <c r="G54" s="9">
        <v>4038</v>
      </c>
    </row>
    <row r="55" spans="2:7" ht="18" x14ac:dyDescent="0.35">
      <c r="B55" s="7" t="s">
        <v>39</v>
      </c>
      <c r="C55" s="8">
        <v>10203</v>
      </c>
      <c r="D55" s="7" t="s">
        <v>148</v>
      </c>
      <c r="E55" t="s">
        <v>162</v>
      </c>
      <c r="F55" t="s">
        <v>179</v>
      </c>
      <c r="G55" s="9">
        <v>10023</v>
      </c>
    </row>
    <row r="56" spans="2:7" ht="18" x14ac:dyDescent="0.35">
      <c r="B56" s="7" t="s">
        <v>43</v>
      </c>
      <c r="C56" s="8">
        <v>10140</v>
      </c>
      <c r="D56" s="7" t="s">
        <v>149</v>
      </c>
      <c r="E56" t="s">
        <v>162</v>
      </c>
      <c r="F56" t="s">
        <v>180</v>
      </c>
      <c r="G56" s="9">
        <v>27450</v>
      </c>
    </row>
    <row r="57" spans="2:7" ht="18" x14ac:dyDescent="0.35">
      <c r="B57" s="7" t="s">
        <v>94</v>
      </c>
      <c r="C57" s="8">
        <v>10298</v>
      </c>
      <c r="D57" s="7" t="s">
        <v>98</v>
      </c>
      <c r="E57" t="s">
        <v>162</v>
      </c>
      <c r="F57" t="s">
        <v>180</v>
      </c>
      <c r="G57" s="9">
        <v>37500</v>
      </c>
    </row>
    <row r="58" spans="2:7" ht="18" x14ac:dyDescent="0.35">
      <c r="B58" s="7" t="s">
        <v>62</v>
      </c>
      <c r="C58" s="8">
        <v>10142</v>
      </c>
      <c r="D58" s="7" t="s">
        <v>150</v>
      </c>
      <c r="E58" t="s">
        <v>162</v>
      </c>
      <c r="F58" t="s">
        <v>181</v>
      </c>
      <c r="G58" s="9">
        <v>19999</v>
      </c>
    </row>
    <row r="59" spans="2:7" ht="18" x14ac:dyDescent="0.35">
      <c r="B59" s="7" t="s">
        <v>95</v>
      </c>
      <c r="C59" s="8">
        <v>10314</v>
      </c>
      <c r="D59" s="7" t="s">
        <v>151</v>
      </c>
      <c r="E59" t="s">
        <v>162</v>
      </c>
      <c r="F59" t="s">
        <v>181</v>
      </c>
      <c r="G59" s="9">
        <v>23485</v>
      </c>
    </row>
    <row r="60" spans="2:7" ht="18" x14ac:dyDescent="0.35">
      <c r="B60" s="7" t="s">
        <v>96</v>
      </c>
      <c r="C60" s="8">
        <v>11096</v>
      </c>
      <c r="D60" s="7" t="s">
        <v>152</v>
      </c>
      <c r="E60" t="s">
        <v>162</v>
      </c>
      <c r="F60" t="s">
        <v>181</v>
      </c>
      <c r="G60" s="9">
        <v>14309</v>
      </c>
    </row>
    <row r="61" spans="2:7" ht="18" x14ac:dyDescent="0.35">
      <c r="B61" s="7" t="s">
        <v>97</v>
      </c>
      <c r="C61" s="8">
        <v>10201</v>
      </c>
      <c r="D61" s="7" t="s">
        <v>153</v>
      </c>
      <c r="E61" t="s">
        <v>162</v>
      </c>
      <c r="F61" t="s">
        <v>182</v>
      </c>
      <c r="G61" s="9">
        <v>50000</v>
      </c>
    </row>
    <row r="62" spans="2:7" ht="18" x14ac:dyDescent="0.35">
      <c r="B62" s="7" t="s">
        <v>42</v>
      </c>
      <c r="C62" s="8">
        <v>10129</v>
      </c>
      <c r="D62" s="7" t="s">
        <v>154</v>
      </c>
      <c r="E62" t="s">
        <v>162</v>
      </c>
      <c r="F62" t="s">
        <v>183</v>
      </c>
      <c r="G62" s="9">
        <v>16520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LIQUIDAZIONE</vt:lpstr>
      <vt:lpstr>Foglio4</vt:lpstr>
      <vt:lpstr>Foglio2</vt:lpstr>
      <vt:lpstr>db_beneficiari</vt:lpstr>
      <vt:lpstr>ente_nome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Bazzani</dc:creator>
  <cp:lastModifiedBy>Riccardo Cravanzola</cp:lastModifiedBy>
  <cp:lastPrinted>2021-06-30T13:10:27Z</cp:lastPrinted>
  <dcterms:created xsi:type="dcterms:W3CDTF">2015-06-05T18:19:34Z</dcterms:created>
  <dcterms:modified xsi:type="dcterms:W3CDTF">2024-05-09T10:00:28Z</dcterms:modified>
</cp:coreProperties>
</file>